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<sst xmlns="http://schemas.openxmlformats.org/spreadsheetml/2006/main" count="121" uniqueCount="80">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</sst>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14016658.796399998</v>
      </c>
      <c r="F3" s="25">
        <f>RA!I7</f>
        <v>1339463.8944999999</v>
      </c>
      <c r="G3" s="16">
        <f>SUM(G4:G42)</f>
        <v>12677194.901900005</v>
      </c>
      <c r="H3" s="27">
        <f>RA!J7</f>
        <v>9.5562281564849396</v>
      </c>
      <c r="I3" s="20">
        <f>SUM(I4:I42)</f>
        <v>14016665.215308206</v>
      </c>
      <c r="J3" s="21">
        <f>SUM(J4:J42)</f>
        <v>12677194.841393821</v>
      </c>
      <c r="K3" s="22">
        <f>E3-I3</f>
        <v>-6.4189082086086273</v>
      </c>
      <c r="L3" s="22">
        <f>G3-J3</f>
        <v>6.0506183654069901E-2</v>
      </c>
    </row>
    <row r="4" spans="1:13">
      <c r="A4" s="69">
        <f>RA!A8</f>
        <v>42695</v>
      </c>
      <c r="B4" s="12">
        <v>12</v>
      </c>
      <c r="C4" s="67" t="s">
        <v>6</v>
      </c>
      <c r="D4" s="67"/>
      <c r="E4" s="15">
        <f>VLOOKUP(C4,RA!B8:D35,3,0)</f>
        <v>515476.5722</v>
      </c>
      <c r="F4" s="25">
        <f>VLOOKUP(C4,RA!B8:I38,8,0)</f>
        <v>140166.837</v>
      </c>
      <c r="G4" s="16">
        <f t="shared" ref="G4:G42" si="0">E4-F4</f>
        <v>375309.7352</v>
      </c>
      <c r="H4" s="27">
        <f>RA!J8</f>
        <v>27.1916988199449</v>
      </c>
      <c r="I4" s="20">
        <f>VLOOKUP(B4,RMS!B:D,3,FALSE)</f>
        <v>515477.10698803398</v>
      </c>
      <c r="J4" s="21">
        <f>VLOOKUP(B4,RMS!B:E,4,FALSE)</f>
        <v>375309.74556837598</v>
      </c>
      <c r="K4" s="22">
        <f t="shared" ref="K4:K42" si="1">E4-I4</f>
        <v>-0.53478803398320451</v>
      </c>
      <c r="L4" s="22">
        <f t="shared" ref="L4:L42" si="2">G4-J4</f>
        <v>-1.0368375980760902E-2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58502.579400000002</v>
      </c>
      <c r="F5" s="25">
        <f>VLOOKUP(C5,RA!B9:I39,8,0)</f>
        <v>14065.931500000001</v>
      </c>
      <c r="G5" s="16">
        <f t="shared" si="0"/>
        <v>44436.647900000004</v>
      </c>
      <c r="H5" s="27">
        <f>RA!J9</f>
        <v>24.043267227290801</v>
      </c>
      <c r="I5" s="20">
        <f>VLOOKUP(B5,RMS!B:D,3,FALSE)</f>
        <v>58502.599369230797</v>
      </c>
      <c r="J5" s="21">
        <f>VLOOKUP(B5,RMS!B:E,4,FALSE)</f>
        <v>44436.652826495701</v>
      </c>
      <c r="K5" s="22">
        <f t="shared" si="1"/>
        <v>-1.9969230794231407E-2</v>
      </c>
      <c r="L5" s="22">
        <f t="shared" si="2"/>
        <v>-4.9264956978731789E-3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79509.897299999997</v>
      </c>
      <c r="F6" s="25">
        <f>VLOOKUP(C6,RA!B10:I40,8,0)</f>
        <v>23920.219300000001</v>
      </c>
      <c r="G6" s="16">
        <f t="shared" si="0"/>
        <v>55589.678</v>
      </c>
      <c r="H6" s="27">
        <f>RA!J10</f>
        <v>30.084580803502099</v>
      </c>
      <c r="I6" s="20">
        <f>VLOOKUP(B6,RMS!B:D,3,FALSE)</f>
        <v>79511.7427027456</v>
      </c>
      <c r="J6" s="21">
        <f>VLOOKUP(B6,RMS!B:E,4,FALSE)</f>
        <v>55589.6786065942</v>
      </c>
      <c r="K6" s="22">
        <f>E6-I6</f>
        <v>-1.8454027456027688</v>
      </c>
      <c r="L6" s="22">
        <f t="shared" si="2"/>
        <v>-6.0659419978037477E-4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48367.931100000002</v>
      </c>
      <c r="F7" s="25">
        <f>VLOOKUP(C7,RA!B11:I41,8,0)</f>
        <v>10608.7924</v>
      </c>
      <c r="G7" s="16">
        <f t="shared" si="0"/>
        <v>37759.138700000003</v>
      </c>
      <c r="H7" s="27">
        <f>RA!J11</f>
        <v>21.9335252898588</v>
      </c>
      <c r="I7" s="20">
        <f>VLOOKUP(B7,RMS!B:D,3,FALSE)</f>
        <v>48367.953234936802</v>
      </c>
      <c r="J7" s="21">
        <f>VLOOKUP(B7,RMS!B:E,4,FALSE)</f>
        <v>37759.138982308403</v>
      </c>
      <c r="K7" s="22">
        <f t="shared" si="1"/>
        <v>-2.2134936800284777E-2</v>
      </c>
      <c r="L7" s="22">
        <f t="shared" si="2"/>
        <v>-2.8230839961906895E-4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118054.17049999999</v>
      </c>
      <c r="F8" s="25">
        <f>VLOOKUP(C8,RA!B12:I42,8,0)</f>
        <v>26048.7156</v>
      </c>
      <c r="G8" s="16">
        <f t="shared" si="0"/>
        <v>92005.454899999997</v>
      </c>
      <c r="H8" s="27">
        <f>RA!J12</f>
        <v>22.0650532629849</v>
      </c>
      <c r="I8" s="20">
        <f>VLOOKUP(B8,RMS!B:D,3,FALSE)</f>
        <v>118054.175875214</v>
      </c>
      <c r="J8" s="21">
        <f>VLOOKUP(B8,RMS!B:E,4,FALSE)</f>
        <v>92005.444870940206</v>
      </c>
      <c r="K8" s="22">
        <f t="shared" si="1"/>
        <v>-5.3752140083815902E-3</v>
      </c>
      <c r="L8" s="22">
        <f t="shared" si="2"/>
        <v>1.0029059791122563E-2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203241.1784</v>
      </c>
      <c r="F9" s="25">
        <f>VLOOKUP(C9,RA!B13:I43,8,0)</f>
        <v>66021.194399999993</v>
      </c>
      <c r="G9" s="16">
        <f t="shared" si="0"/>
        <v>137219.984</v>
      </c>
      <c r="H9" s="27">
        <f>RA!J13</f>
        <v>32.4841623728747</v>
      </c>
      <c r="I9" s="20">
        <f>VLOOKUP(B9,RMS!B:D,3,FALSE)</f>
        <v>203241.30695641</v>
      </c>
      <c r="J9" s="21">
        <f>VLOOKUP(B9,RMS!B:E,4,FALSE)</f>
        <v>137219.98199487201</v>
      </c>
      <c r="K9" s="22">
        <f t="shared" si="1"/>
        <v>-0.12855640999623574</v>
      </c>
      <c r="L9" s="22">
        <f t="shared" si="2"/>
        <v>2.0051279861945659E-3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90148.191699999996</v>
      </c>
      <c r="F10" s="25">
        <f>VLOOKUP(C10,RA!B14:I43,8,0)</f>
        <v>11762.394399999999</v>
      </c>
      <c r="G10" s="16">
        <f t="shared" si="0"/>
        <v>78385.797299999991</v>
      </c>
      <c r="H10" s="27">
        <f>RA!J14</f>
        <v>13.047842866491999</v>
      </c>
      <c r="I10" s="20">
        <f>VLOOKUP(B10,RMS!B:D,3,FALSE)</f>
        <v>90148.194315384593</v>
      </c>
      <c r="J10" s="21">
        <f>VLOOKUP(B10,RMS!B:E,4,FALSE)</f>
        <v>78385.798277777794</v>
      </c>
      <c r="K10" s="22">
        <f t="shared" si="1"/>
        <v>-2.6153845974477008E-3</v>
      </c>
      <c r="L10" s="22">
        <f t="shared" si="2"/>
        <v>-9.7777780320029706E-4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69861.329700000002</v>
      </c>
      <c r="F11" s="25">
        <f>VLOOKUP(C11,RA!B15:I44,8,0)</f>
        <v>15186.4463</v>
      </c>
      <c r="G11" s="16">
        <f t="shared" si="0"/>
        <v>54674.883400000006</v>
      </c>
      <c r="H11" s="27">
        <f>RA!J15</f>
        <v>21.737986329796399</v>
      </c>
      <c r="I11" s="20">
        <f>VLOOKUP(B11,RMS!B:D,3,FALSE)</f>
        <v>69861.408452991498</v>
      </c>
      <c r="J11" s="21">
        <f>VLOOKUP(B11,RMS!B:E,4,FALSE)</f>
        <v>54674.884160683803</v>
      </c>
      <c r="K11" s="22">
        <f t="shared" si="1"/>
        <v>-7.8752991496003233E-2</v>
      </c>
      <c r="L11" s="22">
        <f t="shared" si="2"/>
        <v>-7.6068379712523893E-4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694807.9314</v>
      </c>
      <c r="F12" s="25">
        <f>VLOOKUP(C12,RA!B16:I45,8,0)</f>
        <v>-130434.63310000001</v>
      </c>
      <c r="G12" s="16">
        <f t="shared" si="0"/>
        <v>825242.56449999998</v>
      </c>
      <c r="H12" s="27">
        <f>RA!J16</f>
        <v>-18.7727611049548</v>
      </c>
      <c r="I12" s="20">
        <f>VLOOKUP(B12,RMS!B:D,3,FALSE)</f>
        <v>694807.40441880305</v>
      </c>
      <c r="J12" s="21">
        <f>VLOOKUP(B12,RMS!B:E,4,FALSE)</f>
        <v>825242.564433333</v>
      </c>
      <c r="K12" s="22">
        <f t="shared" si="1"/>
        <v>0.52698119694832712</v>
      </c>
      <c r="L12" s="22">
        <f t="shared" si="2"/>
        <v>6.6666980274021626E-5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480312.78259999998</v>
      </c>
      <c r="F13" s="25">
        <f>VLOOKUP(C13,RA!B17:I46,8,0)</f>
        <v>65848.870299999995</v>
      </c>
      <c r="G13" s="16">
        <f t="shared" si="0"/>
        <v>414463.91229999997</v>
      </c>
      <c r="H13" s="27">
        <f>RA!J17</f>
        <v>13.709581065811101</v>
      </c>
      <c r="I13" s="20">
        <f>VLOOKUP(B13,RMS!B:D,3,FALSE)</f>
        <v>480312.77880427398</v>
      </c>
      <c r="J13" s="21">
        <f>VLOOKUP(B13,RMS!B:E,4,FALSE)</f>
        <v>414463.90861025598</v>
      </c>
      <c r="K13" s="22">
        <f t="shared" si="1"/>
        <v>3.795725991949439E-3</v>
      </c>
      <c r="L13" s="22">
        <f t="shared" si="2"/>
        <v>3.6897439858876169E-3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1151549.3193999999</v>
      </c>
      <c r="F14" s="25">
        <f>VLOOKUP(C14,RA!B18:I47,8,0)</f>
        <v>164415.27410000001</v>
      </c>
      <c r="G14" s="16">
        <f t="shared" si="0"/>
        <v>987134.04529999988</v>
      </c>
      <c r="H14" s="27">
        <f>RA!J18</f>
        <v>14.277744889438701</v>
      </c>
      <c r="I14" s="20">
        <f>VLOOKUP(B14,RMS!B:D,3,FALSE)</f>
        <v>1151549.5543923101</v>
      </c>
      <c r="J14" s="21">
        <f>VLOOKUP(B14,RMS!B:E,4,FALSE)</f>
        <v>987134.02675299102</v>
      </c>
      <c r="K14" s="22">
        <f t="shared" si="1"/>
        <v>-0.23499231017194688</v>
      </c>
      <c r="L14" s="22">
        <f t="shared" si="2"/>
        <v>1.8547008861787617E-2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467399.55660000001</v>
      </c>
      <c r="F15" s="25">
        <f>VLOOKUP(C15,RA!B19:I48,8,0)</f>
        <v>36554.395799999998</v>
      </c>
      <c r="G15" s="16">
        <f t="shared" si="0"/>
        <v>430845.16080000001</v>
      </c>
      <c r="H15" s="27">
        <f>RA!J19</f>
        <v>7.8208024128022897</v>
      </c>
      <c r="I15" s="20">
        <f>VLOOKUP(B15,RMS!B:D,3,FALSE)</f>
        <v>467399.49478290603</v>
      </c>
      <c r="J15" s="21">
        <f>VLOOKUP(B15,RMS!B:E,4,FALSE)</f>
        <v>430845.16025982902</v>
      </c>
      <c r="K15" s="22">
        <f t="shared" si="1"/>
        <v>6.1817093985155225E-2</v>
      </c>
      <c r="L15" s="22">
        <f t="shared" si="2"/>
        <v>5.4017099319025874E-4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1083200.6118000001</v>
      </c>
      <c r="F16" s="25">
        <f>VLOOKUP(C16,RA!B20:I49,8,0)</f>
        <v>96680.916100000002</v>
      </c>
      <c r="G16" s="16">
        <f t="shared" si="0"/>
        <v>986519.69570000004</v>
      </c>
      <c r="H16" s="27">
        <f>RA!J20</f>
        <v>8.9254857361408995</v>
      </c>
      <c r="I16" s="20">
        <f>VLOOKUP(B16,RMS!B:D,3,FALSE)</f>
        <v>1083200.7808749001</v>
      </c>
      <c r="J16" s="21">
        <f>VLOOKUP(B16,RMS!B:E,4,FALSE)</f>
        <v>986519.69570000004</v>
      </c>
      <c r="K16" s="22">
        <f t="shared" si="1"/>
        <v>-0.16907489998266101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307463.63809999998</v>
      </c>
      <c r="F17" s="25">
        <f>VLOOKUP(C17,RA!B21:I50,8,0)</f>
        <v>41297.247900000002</v>
      </c>
      <c r="G17" s="16">
        <f t="shared" si="0"/>
        <v>266166.39019999997</v>
      </c>
      <c r="H17" s="27">
        <f>RA!J21</f>
        <v>13.431587603399301</v>
      </c>
      <c r="I17" s="20">
        <f>VLOOKUP(B17,RMS!B:D,3,FALSE)</f>
        <v>307463.22265223501</v>
      </c>
      <c r="J17" s="21">
        <f>VLOOKUP(B17,RMS!B:E,4,FALSE)</f>
        <v>266166.39009659598</v>
      </c>
      <c r="K17" s="22">
        <f t="shared" si="1"/>
        <v>0.41544776497175917</v>
      </c>
      <c r="L17" s="22">
        <f t="shared" si="2"/>
        <v>1.034039887599647E-4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965357.59030000004</v>
      </c>
      <c r="F18" s="25">
        <f>VLOOKUP(C18,RA!B22:I51,8,0)</f>
        <v>54227.607300000003</v>
      </c>
      <c r="G18" s="16">
        <f t="shared" si="0"/>
        <v>911129.98300000001</v>
      </c>
      <c r="H18" s="27">
        <f>RA!J22</f>
        <v>5.6173596027921597</v>
      </c>
      <c r="I18" s="20">
        <f>VLOOKUP(B18,RMS!B:D,3,FALSE)</f>
        <v>965358.86260866805</v>
      </c>
      <c r="J18" s="21">
        <f>VLOOKUP(B18,RMS!B:E,4,FALSE)</f>
        <v>911129.98135416396</v>
      </c>
      <c r="K18" s="22">
        <f t="shared" si="1"/>
        <v>-1.2723086680052802</v>
      </c>
      <c r="L18" s="22">
        <f t="shared" si="2"/>
        <v>1.6458360478281975E-3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1876154.575</v>
      </c>
      <c r="F19" s="25">
        <f>VLOOKUP(C19,RA!B23:I52,8,0)</f>
        <v>183131.0595</v>
      </c>
      <c r="G19" s="16">
        <f t="shared" si="0"/>
        <v>1693023.5155</v>
      </c>
      <c r="H19" s="27">
        <f>RA!J23</f>
        <v>9.7609792892464604</v>
      </c>
      <c r="I19" s="20">
        <f>VLOOKUP(B19,RMS!B:D,3,FALSE)</f>
        <v>1876156.1840196601</v>
      </c>
      <c r="J19" s="21">
        <f>VLOOKUP(B19,RMS!B:E,4,FALSE)</f>
        <v>1693023.5363</v>
      </c>
      <c r="K19" s="22">
        <f t="shared" si="1"/>
        <v>-1.6090196601580828</v>
      </c>
      <c r="L19" s="22">
        <f t="shared" si="2"/>
        <v>-2.0800000056624413E-2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222393.80919999999</v>
      </c>
      <c r="F20" s="25">
        <f>VLOOKUP(C20,RA!B24:I53,8,0)</f>
        <v>34461.219400000002</v>
      </c>
      <c r="G20" s="16">
        <f t="shared" si="0"/>
        <v>187932.58979999999</v>
      </c>
      <c r="H20" s="27">
        <f>RA!J24</f>
        <v>15.495583948116501</v>
      </c>
      <c r="I20" s="20">
        <f>VLOOKUP(B20,RMS!B:D,3,FALSE)</f>
        <v>222393.88292882501</v>
      </c>
      <c r="J20" s="21">
        <f>VLOOKUP(B20,RMS!B:E,4,FALSE)</f>
        <v>187932.595101835</v>
      </c>
      <c r="K20" s="22">
        <f t="shared" si="1"/>
        <v>-7.3728825023863465E-2</v>
      </c>
      <c r="L20" s="22">
        <f t="shared" si="2"/>
        <v>-5.3018350154161453E-3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302200.81050000002</v>
      </c>
      <c r="F21" s="25">
        <f>VLOOKUP(C21,RA!B25:I54,8,0)</f>
        <v>20025.239000000001</v>
      </c>
      <c r="G21" s="16">
        <f t="shared" si="0"/>
        <v>282175.57150000002</v>
      </c>
      <c r="H21" s="27">
        <f>RA!J25</f>
        <v>6.62646766792838</v>
      </c>
      <c r="I21" s="20">
        <f>VLOOKUP(B21,RMS!B:D,3,FALSE)</f>
        <v>302200.80557541799</v>
      </c>
      <c r="J21" s="21">
        <f>VLOOKUP(B21,RMS!B:E,4,FALSE)</f>
        <v>282175.557373669</v>
      </c>
      <c r="K21" s="22">
        <f t="shared" si="1"/>
        <v>4.9245820264331996E-3</v>
      </c>
      <c r="L21" s="22">
        <f t="shared" si="2"/>
        <v>1.4126331021543592E-2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582136.06579999998</v>
      </c>
      <c r="F22" s="25">
        <f>VLOOKUP(C22,RA!B26:I55,8,0)</f>
        <v>131496.538</v>
      </c>
      <c r="G22" s="16">
        <f t="shared" si="0"/>
        <v>450639.52779999998</v>
      </c>
      <c r="H22" s="27">
        <f>RA!J26</f>
        <v>22.5886258772322</v>
      </c>
      <c r="I22" s="20">
        <f>VLOOKUP(B22,RMS!B:D,3,FALSE)</f>
        <v>582136.07059119595</v>
      </c>
      <c r="J22" s="21">
        <f>VLOOKUP(B22,RMS!B:E,4,FALSE)</f>
        <v>450639.488665935</v>
      </c>
      <c r="K22" s="22">
        <f t="shared" si="1"/>
        <v>-4.7911959700286388E-3</v>
      </c>
      <c r="L22" s="22">
        <f t="shared" si="2"/>
        <v>3.9134064980316907E-2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195545.98490000001</v>
      </c>
      <c r="F23" s="25">
        <f>VLOOKUP(C23,RA!B27:I56,8,0)</f>
        <v>48554.400000000001</v>
      </c>
      <c r="G23" s="16">
        <f t="shared" si="0"/>
        <v>146991.58490000002</v>
      </c>
      <c r="H23" s="27">
        <f>RA!J27</f>
        <v>24.830169755124398</v>
      </c>
      <c r="I23" s="20">
        <f>VLOOKUP(B23,RMS!B:D,3,FALSE)</f>
        <v>195545.84732086799</v>
      </c>
      <c r="J23" s="21">
        <f>VLOOKUP(B23,RMS!B:E,4,FALSE)</f>
        <v>146991.59664770501</v>
      </c>
      <c r="K23" s="22">
        <f t="shared" si="1"/>
        <v>0.13757913201698102</v>
      </c>
      <c r="L23" s="22">
        <f t="shared" si="2"/>
        <v>-1.1747704993467778E-2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1095991.0212999999</v>
      </c>
      <c r="F24" s="25">
        <f>VLOOKUP(C24,RA!B28:I57,8,0)</f>
        <v>47923.348700000002</v>
      </c>
      <c r="G24" s="16">
        <f t="shared" si="0"/>
        <v>1048067.6725999999</v>
      </c>
      <c r="H24" s="27">
        <f>RA!J28</f>
        <v>4.3726041334860701</v>
      </c>
      <c r="I24" s="20">
        <f>VLOOKUP(B24,RMS!B:D,3,FALSE)</f>
        <v>1095991.19179292</v>
      </c>
      <c r="J24" s="21">
        <f>VLOOKUP(B24,RMS!B:E,4,FALSE)</f>
        <v>1048067.6701132701</v>
      </c>
      <c r="K24" s="22">
        <f t="shared" si="1"/>
        <v>-0.17049292009323835</v>
      </c>
      <c r="L24" s="22">
        <f t="shared" si="2"/>
        <v>2.4867298780009151E-3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750589.88560000004</v>
      </c>
      <c r="F25" s="25">
        <f>VLOOKUP(C25,RA!B29:I58,8,0)</f>
        <v>91214.281600000002</v>
      </c>
      <c r="G25" s="16">
        <f t="shared" si="0"/>
        <v>659375.60400000005</v>
      </c>
      <c r="H25" s="27">
        <f>RA!J29</f>
        <v>12.152346221277099</v>
      </c>
      <c r="I25" s="20">
        <f>VLOOKUP(B25,RMS!B:D,3,FALSE)</f>
        <v>750591.44211858395</v>
      </c>
      <c r="J25" s="21">
        <f>VLOOKUP(B25,RMS!B:E,4,FALSE)</f>
        <v>659375.56567567296</v>
      </c>
      <c r="K25" s="22">
        <f t="shared" si="1"/>
        <v>-1.5565185839077458</v>
      </c>
      <c r="L25" s="22">
        <f t="shared" si="2"/>
        <v>3.8324327091686428E-2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851623.54509999999</v>
      </c>
      <c r="F26" s="25">
        <f>VLOOKUP(C26,RA!B30:I59,8,0)</f>
        <v>100987.53879999999</v>
      </c>
      <c r="G26" s="16">
        <f t="shared" si="0"/>
        <v>750636.00630000001</v>
      </c>
      <c r="H26" s="27">
        <f>RA!J30</f>
        <v>11.858237055686599</v>
      </c>
      <c r="I26" s="20">
        <f>VLOOKUP(B26,RMS!B:D,3,FALSE)</f>
        <v>851623.57879026502</v>
      </c>
      <c r="J26" s="21">
        <f>VLOOKUP(B26,RMS!B:E,4,FALSE)</f>
        <v>750636.02163571399</v>
      </c>
      <c r="K26" s="22">
        <f t="shared" si="1"/>
        <v>-3.3690265030600131E-2</v>
      </c>
      <c r="L26" s="22">
        <f t="shared" si="2"/>
        <v>-1.5335713978856802E-2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755774.18350000004</v>
      </c>
      <c r="F27" s="25">
        <f>VLOOKUP(C27,RA!B31:I60,8,0)</f>
        <v>24990.298699999999</v>
      </c>
      <c r="G27" s="16">
        <f t="shared" si="0"/>
        <v>730783.8848</v>
      </c>
      <c r="H27" s="27">
        <f>RA!J31</f>
        <v>3.3065827393401599</v>
      </c>
      <c r="I27" s="20">
        <f>VLOOKUP(B27,RMS!B:D,3,FALSE)</f>
        <v>755774.05999292003</v>
      </c>
      <c r="J27" s="21">
        <f>VLOOKUP(B27,RMS!B:E,4,FALSE)</f>
        <v>730783.86040708004</v>
      </c>
      <c r="K27" s="22">
        <f t="shared" si="1"/>
        <v>0.12350708001758903</v>
      </c>
      <c r="L27" s="22">
        <f t="shared" si="2"/>
        <v>2.4392919964157045E-2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115619.6176</v>
      </c>
      <c r="F28" s="25">
        <f>VLOOKUP(C28,RA!B32:I61,8,0)</f>
        <v>26586.206900000001</v>
      </c>
      <c r="G28" s="16">
        <f t="shared" si="0"/>
        <v>89033.410699999993</v>
      </c>
      <c r="H28" s="27">
        <f>RA!J32</f>
        <v>22.994546645170701</v>
      </c>
      <c r="I28" s="20">
        <f>VLOOKUP(B28,RMS!B:D,3,FALSE)</f>
        <v>115619.550190681</v>
      </c>
      <c r="J28" s="21">
        <f>VLOOKUP(B28,RMS!B:E,4,FALSE)</f>
        <v>89033.443732269006</v>
      </c>
      <c r="K28" s="22">
        <f t="shared" si="1"/>
        <v>6.7409319002763368E-2</v>
      </c>
      <c r="L28" s="22">
        <f t="shared" si="2"/>
        <v>-3.3032269013347104E-2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198837.8438</v>
      </c>
      <c r="F30" s="25">
        <f>VLOOKUP(C30,RA!B34:I64,8,0)</f>
        <v>26409.9951</v>
      </c>
      <c r="G30" s="16">
        <f t="shared" si="0"/>
        <v>172427.8487</v>
      </c>
      <c r="H30" s="27">
        <f>RA!J34</f>
        <v>0</v>
      </c>
      <c r="I30" s="20">
        <f>VLOOKUP(B30,RMS!B:D,3,FALSE)</f>
        <v>198837.84340000001</v>
      </c>
      <c r="J30" s="21">
        <f>VLOOKUP(B30,RMS!B:E,4,FALSE)</f>
        <v>172427.84090000001</v>
      </c>
      <c r="K30" s="22">
        <f t="shared" si="1"/>
        <v>3.9999998989515007E-4</v>
      </c>
      <c r="L30" s="22">
        <f t="shared" si="2"/>
        <v>7.7999999921303242E-3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13.282177373923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75677.81</v>
      </c>
      <c r="F32" s="25">
        <f>VLOOKUP(C32,RA!B34:I65,8,0)</f>
        <v>6637.01</v>
      </c>
      <c r="G32" s="16">
        <f t="shared" si="0"/>
        <v>69040.800000000003</v>
      </c>
      <c r="H32" s="27">
        <f>RA!J34</f>
        <v>0</v>
      </c>
      <c r="I32" s="20">
        <f>VLOOKUP(B32,RMS!B:D,3,FALSE)</f>
        <v>75677.81</v>
      </c>
      <c r="J32" s="21">
        <f>VLOOKUP(B32,RMS!B:E,4,FALSE)</f>
        <v>69040.800000000003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94635.43</v>
      </c>
      <c r="F33" s="25">
        <f>VLOOKUP(C33,RA!B34:I65,8,0)</f>
        <v>-47371.46</v>
      </c>
      <c r="G33" s="16">
        <f t="shared" si="0"/>
        <v>142006.88999999998</v>
      </c>
      <c r="H33" s="27">
        <f>RA!J34</f>
        <v>0</v>
      </c>
      <c r="I33" s="20">
        <f>VLOOKUP(B33,RMS!B:D,3,FALSE)</f>
        <v>94635.43</v>
      </c>
      <c r="J33" s="21">
        <f>VLOOKUP(B33,RMS!B:E,4,FALSE)</f>
        <v>142006.89000000001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15273.45</v>
      </c>
      <c r="F34" s="25">
        <f>VLOOKUP(C34,RA!B34:I66,8,0)</f>
        <v>174.98</v>
      </c>
      <c r="G34" s="16">
        <f t="shared" si="0"/>
        <v>15098.470000000001</v>
      </c>
      <c r="H34" s="27">
        <f>RA!J35</f>
        <v>13.282177373923</v>
      </c>
      <c r="I34" s="20">
        <f>VLOOKUP(B34,RMS!B:D,3,FALSE)</f>
        <v>15273.45</v>
      </c>
      <c r="J34" s="21">
        <f>VLOOKUP(B34,RMS!B:E,4,FALSE)</f>
        <v>15098.47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81345.03</v>
      </c>
      <c r="F35" s="25">
        <f>VLOOKUP(C35,RA!B34:I67,8,0)</f>
        <v>-6528.7</v>
      </c>
      <c r="G35" s="16">
        <f t="shared" si="0"/>
        <v>87873.73</v>
      </c>
      <c r="H35" s="27">
        <f>RA!J34</f>
        <v>0</v>
      </c>
      <c r="I35" s="20">
        <f>VLOOKUP(B35,RMS!B:D,3,FALSE)</f>
        <v>81345.03</v>
      </c>
      <c r="J35" s="21">
        <f>VLOOKUP(B35,RMS!B:E,4,FALSE)</f>
        <v>87873.73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13.282177373923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19336.752100000002</v>
      </c>
      <c r="F37" s="25">
        <f>VLOOKUP(C37,RA!B8:I68,8,0)</f>
        <v>1844.5555999999999</v>
      </c>
      <c r="G37" s="16">
        <f t="shared" si="0"/>
        <v>17492.196500000002</v>
      </c>
      <c r="H37" s="27">
        <f>RA!J35</f>
        <v>13.282177373923</v>
      </c>
      <c r="I37" s="20">
        <f>VLOOKUP(B37,RMS!B:D,3,FALSE)</f>
        <v>19336.7521367521</v>
      </c>
      <c r="J37" s="21">
        <f>VLOOKUP(B37,RMS!B:E,4,FALSE)</f>
        <v>17492.1965811966</v>
      </c>
      <c r="K37" s="22">
        <f t="shared" si="1"/>
        <v>-3.6752098822034895E-5</v>
      </c>
      <c r="L37" s="22">
        <f t="shared" si="2"/>
        <v>-8.1196598330279812E-5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279991.92670000001</v>
      </c>
      <c r="F38" s="25">
        <f>VLOOKUP(C38,RA!B8:I69,8,0)</f>
        <v>19867.1535</v>
      </c>
      <c r="G38" s="16">
        <f t="shared" si="0"/>
        <v>260124.7732</v>
      </c>
      <c r="H38" s="27">
        <f>RA!J36</f>
        <v>0</v>
      </c>
      <c r="I38" s="20">
        <f>VLOOKUP(B38,RMS!B:D,3,FALSE)</f>
        <v>279991.92514700902</v>
      </c>
      <c r="J38" s="21">
        <f>VLOOKUP(B38,RMS!B:E,4,FALSE)</f>
        <v>260124.771182906</v>
      </c>
      <c r="K38" s="22">
        <f t="shared" si="1"/>
        <v>1.5529909869655967E-3</v>
      </c>
      <c r="L38" s="22">
        <f t="shared" si="2"/>
        <v>2.0170939969830215E-3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89774.75</v>
      </c>
      <c r="F39" s="25">
        <f>VLOOKUP(C39,RA!B9:I70,8,0)</f>
        <v>-16444.740000000002</v>
      </c>
      <c r="G39" s="16">
        <f t="shared" si="0"/>
        <v>106219.49</v>
      </c>
      <c r="H39" s="27">
        <f>RA!J37</f>
        <v>8.7700872950736795</v>
      </c>
      <c r="I39" s="20">
        <f>VLOOKUP(B39,RMS!B:D,3,FALSE)</f>
        <v>89774.75</v>
      </c>
      <c r="J39" s="21">
        <f>VLOOKUP(B39,RMS!B:E,4,FALSE)</f>
        <v>106219.49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57231.66</v>
      </c>
      <c r="F40" s="25">
        <f>VLOOKUP(C40,RA!B10:I71,8,0)</f>
        <v>7985.2</v>
      </c>
      <c r="G40" s="16">
        <f t="shared" si="0"/>
        <v>49246.460000000006</v>
      </c>
      <c r="H40" s="27">
        <f>RA!J38</f>
        <v>-50.056791626561001</v>
      </c>
      <c r="I40" s="20">
        <f>VLOOKUP(B40,RMS!B:D,3,FALSE)</f>
        <v>57231.66</v>
      </c>
      <c r="J40" s="21">
        <f>VLOOKUP(B40,RMS!B:E,4,FALSE)</f>
        <v>49246.46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1.1456481672444701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23271.364799999999</v>
      </c>
      <c r="F42" s="25">
        <f>VLOOKUP(C42,RA!B8:I72,8,0)</f>
        <v>1149.5604000000001</v>
      </c>
      <c r="G42" s="16">
        <f t="shared" si="0"/>
        <v>22121.804400000001</v>
      </c>
      <c r="H42" s="27">
        <f>RA!J39</f>
        <v>1.1456481672444701</v>
      </c>
      <c r="I42" s="20">
        <f>VLOOKUP(B42,RMS!B:D,3,FALSE)</f>
        <v>23271.364874063998</v>
      </c>
      <c r="J42" s="21">
        <f>VLOOKUP(B42,RMS!B:E,4,FALSE)</f>
        <v>22121.8045813479</v>
      </c>
      <c r="K42" s="22">
        <f t="shared" si="1"/>
        <v>-7.4063998908968642E-5</v>
      </c>
      <c r="L42" s="22">
        <f t="shared" si="2"/>
        <v>-1.8134789934265427E-4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14016658.796399999</v>
      </c>
      <c r="E7" s="65"/>
      <c r="F7" s="65"/>
      <c r="G7" s="53">
        <v>21519229.424199998</v>
      </c>
      <c r="H7" s="54">
        <v>-34.864494819516104</v>
      </c>
      <c r="I7" s="53">
        <v>1339463.8944999999</v>
      </c>
      <c r="J7" s="54">
        <v>9.5562281564849396</v>
      </c>
      <c r="K7" s="53">
        <v>2226927.5797000001</v>
      </c>
      <c r="L7" s="54">
        <v>10.348547040423499</v>
      </c>
      <c r="M7" s="54">
        <v>-0.39851483869069299</v>
      </c>
      <c r="N7" s="53">
        <v>556040697.58920002</v>
      </c>
      <c r="O7" s="53">
        <v>7238199476.0187998</v>
      </c>
      <c r="P7" s="53">
        <v>802883</v>
      </c>
      <c r="Q7" s="53">
        <v>1116154</v>
      </c>
      <c r="R7" s="54">
        <v>-28.0670050906954</v>
      </c>
      <c r="S7" s="53">
        <v>17.457909553945001</v>
      </c>
      <c r="T7" s="53">
        <v>18.859753380447501</v>
      </c>
      <c r="U7" s="55">
        <v>-8.0298492907803904</v>
      </c>
    </row>
    <row r="8" spans="1:23" ht="12" thickBot="1">
      <c r="A8" s="74">
        <v>42695</v>
      </c>
      <c r="B8" s="70" t="s">
        <v>6</v>
      </c>
      <c r="C8" s="71"/>
      <c r="D8" s="56">
        <v>515476.5722</v>
      </c>
      <c r="E8" s="59"/>
      <c r="F8" s="59"/>
      <c r="G8" s="56">
        <v>706437.29180000001</v>
      </c>
      <c r="H8" s="57">
        <v>-27.031517420807798</v>
      </c>
      <c r="I8" s="56">
        <v>140166.837</v>
      </c>
      <c r="J8" s="57">
        <v>27.1916988199449</v>
      </c>
      <c r="K8" s="56">
        <v>172689.16589999999</v>
      </c>
      <c r="L8" s="57">
        <v>24.445080675170601</v>
      </c>
      <c r="M8" s="57">
        <v>-0.18832871610968899</v>
      </c>
      <c r="N8" s="56">
        <v>24997766.306400001</v>
      </c>
      <c r="O8" s="56">
        <v>271749381.17110002</v>
      </c>
      <c r="P8" s="56">
        <v>18319</v>
      </c>
      <c r="Q8" s="56">
        <v>24918</v>
      </c>
      <c r="R8" s="57">
        <v>-26.482863793241801</v>
      </c>
      <c r="S8" s="56">
        <v>28.1389034445112</v>
      </c>
      <c r="T8" s="56">
        <v>27.461129669315401</v>
      </c>
      <c r="U8" s="58">
        <v>2.4086715977840099</v>
      </c>
    </row>
    <row r="9" spans="1:23" ht="12" thickBot="1">
      <c r="A9" s="75"/>
      <c r="B9" s="70" t="s">
        <v>7</v>
      </c>
      <c r="C9" s="71"/>
      <c r="D9" s="56">
        <v>58502.579400000002</v>
      </c>
      <c r="E9" s="59"/>
      <c r="F9" s="59"/>
      <c r="G9" s="56">
        <v>159153.42060000001</v>
      </c>
      <c r="H9" s="57">
        <v>-63.241393631724399</v>
      </c>
      <c r="I9" s="56">
        <v>14065.931500000001</v>
      </c>
      <c r="J9" s="57">
        <v>24.043267227290801</v>
      </c>
      <c r="K9" s="56">
        <v>36912.816400000003</v>
      </c>
      <c r="L9" s="57">
        <v>23.193228433822298</v>
      </c>
      <c r="M9" s="57">
        <v>-0.61894179659507098</v>
      </c>
      <c r="N9" s="56">
        <v>1860732.0915999999</v>
      </c>
      <c r="O9" s="56">
        <v>37086979.196699999</v>
      </c>
      <c r="P9" s="56">
        <v>3443</v>
      </c>
      <c r="Q9" s="56">
        <v>7405</v>
      </c>
      <c r="R9" s="57">
        <v>-53.504388926401099</v>
      </c>
      <c r="S9" s="56">
        <v>16.991745396456601</v>
      </c>
      <c r="T9" s="56">
        <v>17.7685645104659</v>
      </c>
      <c r="U9" s="58">
        <v>-4.5717440785766303</v>
      </c>
    </row>
    <row r="10" spans="1:23" ht="12" thickBot="1">
      <c r="A10" s="75"/>
      <c r="B10" s="70" t="s">
        <v>8</v>
      </c>
      <c r="C10" s="71"/>
      <c r="D10" s="56">
        <v>79509.897299999997</v>
      </c>
      <c r="E10" s="59"/>
      <c r="F10" s="59"/>
      <c r="G10" s="56">
        <v>189885.93539999999</v>
      </c>
      <c r="H10" s="57">
        <v>-58.127547923699503</v>
      </c>
      <c r="I10" s="56">
        <v>23920.219300000001</v>
      </c>
      <c r="J10" s="57">
        <v>30.084580803502099</v>
      </c>
      <c r="K10" s="56">
        <v>54046.053</v>
      </c>
      <c r="L10" s="57">
        <v>28.4623781567342</v>
      </c>
      <c r="M10" s="57">
        <v>-0.55741043106330102</v>
      </c>
      <c r="N10" s="56">
        <v>3558479.7023</v>
      </c>
      <c r="O10" s="56">
        <v>59679325.821900003</v>
      </c>
      <c r="P10" s="56">
        <v>79010</v>
      </c>
      <c r="Q10" s="56">
        <v>116146</v>
      </c>
      <c r="R10" s="57">
        <v>-31.9735505312279</v>
      </c>
      <c r="S10" s="56">
        <v>1.00632701303632</v>
      </c>
      <c r="T10" s="56">
        <v>1.3354607390697899</v>
      </c>
      <c r="U10" s="58">
        <v>-32.706438540330304</v>
      </c>
    </row>
    <row r="11" spans="1:23" ht="12" thickBot="1">
      <c r="A11" s="75"/>
      <c r="B11" s="70" t="s">
        <v>9</v>
      </c>
      <c r="C11" s="71"/>
      <c r="D11" s="56">
        <v>48367.931100000002</v>
      </c>
      <c r="E11" s="59"/>
      <c r="F11" s="59"/>
      <c r="G11" s="56">
        <v>81439.516099999993</v>
      </c>
      <c r="H11" s="57">
        <v>-40.6087690395793</v>
      </c>
      <c r="I11" s="56">
        <v>10608.7924</v>
      </c>
      <c r="J11" s="57">
        <v>21.9335252898588</v>
      </c>
      <c r="K11" s="56">
        <v>17632.029200000001</v>
      </c>
      <c r="L11" s="57">
        <v>21.6504591927456</v>
      </c>
      <c r="M11" s="57">
        <v>-0.39832266157998403</v>
      </c>
      <c r="N11" s="56">
        <v>1641802.2323</v>
      </c>
      <c r="O11" s="56">
        <v>21599397.510200001</v>
      </c>
      <c r="P11" s="56">
        <v>2124</v>
      </c>
      <c r="Q11" s="56">
        <v>3116</v>
      </c>
      <c r="R11" s="57">
        <v>-31.835686777920401</v>
      </c>
      <c r="S11" s="56">
        <v>22.7720956214689</v>
      </c>
      <c r="T11" s="56">
        <v>22.144553658536601</v>
      </c>
      <c r="U11" s="58">
        <v>2.7557497270506301</v>
      </c>
    </row>
    <row r="12" spans="1:23" ht="12" thickBot="1">
      <c r="A12" s="75"/>
      <c r="B12" s="70" t="s">
        <v>10</v>
      </c>
      <c r="C12" s="71"/>
      <c r="D12" s="56">
        <v>118054.17049999999</v>
      </c>
      <c r="E12" s="59"/>
      <c r="F12" s="59"/>
      <c r="G12" s="56">
        <v>254162.27129999999</v>
      </c>
      <c r="H12" s="57">
        <v>-53.5516542655322</v>
      </c>
      <c r="I12" s="56">
        <v>26048.7156</v>
      </c>
      <c r="J12" s="57">
        <v>22.0650532629849</v>
      </c>
      <c r="K12" s="56">
        <v>27467.652699999999</v>
      </c>
      <c r="L12" s="57">
        <v>10.807132214985</v>
      </c>
      <c r="M12" s="57">
        <v>-5.1658476808977997E-2</v>
      </c>
      <c r="N12" s="56">
        <v>11698501.124199999</v>
      </c>
      <c r="O12" s="56">
        <v>83906926.794200003</v>
      </c>
      <c r="P12" s="56">
        <v>1244</v>
      </c>
      <c r="Q12" s="56">
        <v>1438</v>
      </c>
      <c r="R12" s="57">
        <v>-13.4909596662031</v>
      </c>
      <c r="S12" s="56">
        <v>94.898850884244396</v>
      </c>
      <c r="T12" s="56">
        <v>115.982224687065</v>
      </c>
      <c r="U12" s="58">
        <v>-22.2166797662683</v>
      </c>
    </row>
    <row r="13" spans="1:23" ht="12" thickBot="1">
      <c r="A13" s="75"/>
      <c r="B13" s="70" t="s">
        <v>11</v>
      </c>
      <c r="C13" s="71"/>
      <c r="D13" s="56">
        <v>203241.1784</v>
      </c>
      <c r="E13" s="59"/>
      <c r="F13" s="59"/>
      <c r="G13" s="56">
        <v>411538.52510000003</v>
      </c>
      <c r="H13" s="57">
        <v>-50.614300726617401</v>
      </c>
      <c r="I13" s="56">
        <v>66021.194399999993</v>
      </c>
      <c r="J13" s="57">
        <v>32.4841623728747</v>
      </c>
      <c r="K13" s="56">
        <v>118466.486</v>
      </c>
      <c r="L13" s="57">
        <v>28.786244488584298</v>
      </c>
      <c r="M13" s="57">
        <v>-0.44270150462638003</v>
      </c>
      <c r="N13" s="56">
        <v>12968062.058</v>
      </c>
      <c r="O13" s="56">
        <v>116798918.2229</v>
      </c>
      <c r="P13" s="56">
        <v>7030</v>
      </c>
      <c r="Q13" s="56">
        <v>10060</v>
      </c>
      <c r="R13" s="57">
        <v>-30.1192842942346</v>
      </c>
      <c r="S13" s="56">
        <v>28.9105516927454</v>
      </c>
      <c r="T13" s="56">
        <v>29.768805477137199</v>
      </c>
      <c r="U13" s="58">
        <v>-2.9686523920854899</v>
      </c>
    </row>
    <row r="14" spans="1:23" ht="12" thickBot="1">
      <c r="A14" s="75"/>
      <c r="B14" s="70" t="s">
        <v>12</v>
      </c>
      <c r="C14" s="71"/>
      <c r="D14" s="56">
        <v>90148.191699999996</v>
      </c>
      <c r="E14" s="59"/>
      <c r="F14" s="59"/>
      <c r="G14" s="56">
        <v>248298.79190000001</v>
      </c>
      <c r="H14" s="57">
        <v>-63.693664793864002</v>
      </c>
      <c r="I14" s="56">
        <v>11762.394399999999</v>
      </c>
      <c r="J14" s="57">
        <v>13.047842866491999</v>
      </c>
      <c r="K14" s="56">
        <v>45963.416499999999</v>
      </c>
      <c r="L14" s="57">
        <v>18.511333119377898</v>
      </c>
      <c r="M14" s="57">
        <v>-0.74409225215014196</v>
      </c>
      <c r="N14" s="56">
        <v>3651711.4693</v>
      </c>
      <c r="O14" s="56">
        <v>46909392.803999998</v>
      </c>
      <c r="P14" s="56">
        <v>1257</v>
      </c>
      <c r="Q14" s="56">
        <v>2035</v>
      </c>
      <c r="R14" s="57">
        <v>-38.230958230958201</v>
      </c>
      <c r="S14" s="56">
        <v>71.716938504375506</v>
      </c>
      <c r="T14" s="56">
        <v>59.848497788697799</v>
      </c>
      <c r="U14" s="58">
        <v>16.549006361939998</v>
      </c>
    </row>
    <row r="15" spans="1:23" ht="12" thickBot="1">
      <c r="A15" s="75"/>
      <c r="B15" s="70" t="s">
        <v>13</v>
      </c>
      <c r="C15" s="71"/>
      <c r="D15" s="56">
        <v>69861.329700000002</v>
      </c>
      <c r="E15" s="59"/>
      <c r="F15" s="59"/>
      <c r="G15" s="56">
        <v>156415.62880000001</v>
      </c>
      <c r="H15" s="57">
        <v>-55.336093818778302</v>
      </c>
      <c r="I15" s="56">
        <v>15186.4463</v>
      </c>
      <c r="J15" s="57">
        <v>21.737986329796399</v>
      </c>
      <c r="K15" s="56">
        <v>21253.380300000001</v>
      </c>
      <c r="L15" s="57">
        <v>13.5877600359076</v>
      </c>
      <c r="M15" s="57">
        <v>-0.28545736792749199</v>
      </c>
      <c r="N15" s="56">
        <v>4405301.3964999998</v>
      </c>
      <c r="O15" s="56">
        <v>42940012.432300001</v>
      </c>
      <c r="P15" s="56">
        <v>2640</v>
      </c>
      <c r="Q15" s="56">
        <v>3809</v>
      </c>
      <c r="R15" s="57">
        <v>-30.690469939616701</v>
      </c>
      <c r="S15" s="56">
        <v>26.462624886363599</v>
      </c>
      <c r="T15" s="56">
        <v>30.1222105276976</v>
      </c>
      <c r="U15" s="58">
        <v>-13.8292616739609</v>
      </c>
    </row>
    <row r="16" spans="1:23" ht="12" thickBot="1">
      <c r="A16" s="75"/>
      <c r="B16" s="70" t="s">
        <v>14</v>
      </c>
      <c r="C16" s="71"/>
      <c r="D16" s="56">
        <v>694807.9314</v>
      </c>
      <c r="E16" s="59"/>
      <c r="F16" s="59"/>
      <c r="G16" s="56">
        <v>910991.51679999998</v>
      </c>
      <c r="H16" s="57">
        <v>-23.730581615005399</v>
      </c>
      <c r="I16" s="56">
        <v>-130434.63310000001</v>
      </c>
      <c r="J16" s="57">
        <v>-18.7727611049548</v>
      </c>
      <c r="K16" s="56">
        <v>54532.592900000003</v>
      </c>
      <c r="L16" s="57">
        <v>5.9860703304410796</v>
      </c>
      <c r="M16" s="57">
        <v>-3.3918656011678499</v>
      </c>
      <c r="N16" s="56">
        <v>21251500.6899</v>
      </c>
      <c r="O16" s="56">
        <v>370453856.58279997</v>
      </c>
      <c r="P16" s="56">
        <v>29943</v>
      </c>
      <c r="Q16" s="56">
        <v>52677</v>
      </c>
      <c r="R16" s="57">
        <v>-43.157355202460302</v>
      </c>
      <c r="S16" s="56">
        <v>23.204352650035101</v>
      </c>
      <c r="T16" s="56">
        <v>27.249643647132501</v>
      </c>
      <c r="U16" s="58">
        <v>-17.433328385014601</v>
      </c>
    </row>
    <row r="17" spans="1:21" ht="12" thickBot="1">
      <c r="A17" s="75"/>
      <c r="B17" s="70" t="s">
        <v>15</v>
      </c>
      <c r="C17" s="71"/>
      <c r="D17" s="56">
        <v>480312.78259999998</v>
      </c>
      <c r="E17" s="59"/>
      <c r="F17" s="59"/>
      <c r="G17" s="56">
        <v>444285.85159999999</v>
      </c>
      <c r="H17" s="57">
        <v>8.1089530243325907</v>
      </c>
      <c r="I17" s="56">
        <v>65848.870299999995</v>
      </c>
      <c r="J17" s="57">
        <v>13.709581065811101</v>
      </c>
      <c r="K17" s="56">
        <v>44714.482300000003</v>
      </c>
      <c r="L17" s="57">
        <v>10.064349818696799</v>
      </c>
      <c r="M17" s="57">
        <v>0.47265196672085802</v>
      </c>
      <c r="N17" s="56">
        <v>18537360.4967</v>
      </c>
      <c r="O17" s="56">
        <v>370235381.70359999</v>
      </c>
      <c r="P17" s="56">
        <v>8188</v>
      </c>
      <c r="Q17" s="56">
        <v>10706</v>
      </c>
      <c r="R17" s="57">
        <v>-23.519521763497099</v>
      </c>
      <c r="S17" s="56">
        <v>58.6605743282853</v>
      </c>
      <c r="T17" s="56">
        <v>55.319067961890497</v>
      </c>
      <c r="U17" s="58">
        <v>5.6963410342601</v>
      </c>
    </row>
    <row r="18" spans="1:21" ht="12" thickBot="1">
      <c r="A18" s="75"/>
      <c r="B18" s="70" t="s">
        <v>16</v>
      </c>
      <c r="C18" s="71"/>
      <c r="D18" s="56">
        <v>1151549.3193999999</v>
      </c>
      <c r="E18" s="59"/>
      <c r="F18" s="59"/>
      <c r="G18" s="56">
        <v>2153299.3467000001</v>
      </c>
      <c r="H18" s="57">
        <v>-46.521633363945199</v>
      </c>
      <c r="I18" s="56">
        <v>164415.27410000001</v>
      </c>
      <c r="J18" s="57">
        <v>14.277744889438701</v>
      </c>
      <c r="K18" s="56">
        <v>343900.72249999997</v>
      </c>
      <c r="L18" s="57">
        <v>15.970873860480101</v>
      </c>
      <c r="M18" s="57">
        <v>-0.52191064646571095</v>
      </c>
      <c r="N18" s="56">
        <v>39728382.722599998</v>
      </c>
      <c r="O18" s="56">
        <v>698293531.25800002</v>
      </c>
      <c r="P18" s="56">
        <v>54480</v>
      </c>
      <c r="Q18" s="56">
        <v>96321</v>
      </c>
      <c r="R18" s="57">
        <v>-43.439125424362302</v>
      </c>
      <c r="S18" s="56">
        <v>21.137102044787099</v>
      </c>
      <c r="T18" s="56">
        <v>22.080798416752302</v>
      </c>
      <c r="U18" s="58">
        <v>-4.4646440650456896</v>
      </c>
    </row>
    <row r="19" spans="1:21" ht="12" thickBot="1">
      <c r="A19" s="75"/>
      <c r="B19" s="70" t="s">
        <v>17</v>
      </c>
      <c r="C19" s="71"/>
      <c r="D19" s="56">
        <v>467399.55660000001</v>
      </c>
      <c r="E19" s="59"/>
      <c r="F19" s="59"/>
      <c r="G19" s="56">
        <v>730058.59569999995</v>
      </c>
      <c r="H19" s="57">
        <v>-35.977802418469601</v>
      </c>
      <c r="I19" s="56">
        <v>36554.395799999998</v>
      </c>
      <c r="J19" s="57">
        <v>7.8208024128022897</v>
      </c>
      <c r="K19" s="56">
        <v>52614.965300000003</v>
      </c>
      <c r="L19" s="57">
        <v>7.2069510050150596</v>
      </c>
      <c r="M19" s="57">
        <v>-0.30524717460946399</v>
      </c>
      <c r="N19" s="56">
        <v>17184329.276900001</v>
      </c>
      <c r="O19" s="56">
        <v>215655100.30320001</v>
      </c>
      <c r="P19" s="56">
        <v>10995</v>
      </c>
      <c r="Q19" s="56">
        <v>18249</v>
      </c>
      <c r="R19" s="57">
        <v>-39.750123294427098</v>
      </c>
      <c r="S19" s="56">
        <v>42.5101915961801</v>
      </c>
      <c r="T19" s="56">
        <v>37.876259855334503</v>
      </c>
      <c r="U19" s="58">
        <v>10.900754776325099</v>
      </c>
    </row>
    <row r="20" spans="1:21" ht="12" thickBot="1">
      <c r="A20" s="75"/>
      <c r="B20" s="70" t="s">
        <v>18</v>
      </c>
      <c r="C20" s="71"/>
      <c r="D20" s="56">
        <v>1083200.6118000001</v>
      </c>
      <c r="E20" s="59"/>
      <c r="F20" s="59"/>
      <c r="G20" s="56">
        <v>1182367.3162</v>
      </c>
      <c r="H20" s="57">
        <v>-8.3871317348919092</v>
      </c>
      <c r="I20" s="56">
        <v>96680.916100000002</v>
      </c>
      <c r="J20" s="57">
        <v>8.9254857361408995</v>
      </c>
      <c r="K20" s="56">
        <v>97598.094899999996</v>
      </c>
      <c r="L20" s="57">
        <v>8.2544648826787306</v>
      </c>
      <c r="M20" s="57">
        <v>-9.3975072048250001E-3</v>
      </c>
      <c r="N20" s="56">
        <v>44062797.639600001</v>
      </c>
      <c r="O20" s="56">
        <v>434851129.75019997</v>
      </c>
      <c r="P20" s="56">
        <v>40602</v>
      </c>
      <c r="Q20" s="56">
        <v>52260</v>
      </c>
      <c r="R20" s="57">
        <v>-22.307692307692299</v>
      </c>
      <c r="S20" s="56">
        <v>26.6785038126201</v>
      </c>
      <c r="T20" s="56">
        <v>25.787287108687298</v>
      </c>
      <c r="U20" s="58">
        <v>3.3405797798568901</v>
      </c>
    </row>
    <row r="21" spans="1:21" ht="12" thickBot="1">
      <c r="A21" s="75"/>
      <c r="B21" s="70" t="s">
        <v>19</v>
      </c>
      <c r="C21" s="71"/>
      <c r="D21" s="56">
        <v>307463.63809999998</v>
      </c>
      <c r="E21" s="59"/>
      <c r="F21" s="59"/>
      <c r="G21" s="56">
        <v>427022.93329999998</v>
      </c>
      <c r="H21" s="57">
        <v>-27.998331208128601</v>
      </c>
      <c r="I21" s="56">
        <v>41297.247900000002</v>
      </c>
      <c r="J21" s="57">
        <v>13.431587603399301</v>
      </c>
      <c r="K21" s="56">
        <v>57458.911399999997</v>
      </c>
      <c r="L21" s="57">
        <v>13.4556968535535</v>
      </c>
      <c r="M21" s="57">
        <v>-0.28127340226637099</v>
      </c>
      <c r="N21" s="56">
        <v>10760317.0437</v>
      </c>
      <c r="O21" s="56">
        <v>135592196.49520001</v>
      </c>
      <c r="P21" s="56">
        <v>26530</v>
      </c>
      <c r="Q21" s="56">
        <v>35662</v>
      </c>
      <c r="R21" s="57">
        <v>-25.607088777971001</v>
      </c>
      <c r="S21" s="56">
        <v>11.589281496419099</v>
      </c>
      <c r="T21" s="56">
        <v>12.1445661656665</v>
      </c>
      <c r="U21" s="58">
        <v>-4.7913640670386703</v>
      </c>
    </row>
    <row r="22" spans="1:21" ht="12" thickBot="1">
      <c r="A22" s="75"/>
      <c r="B22" s="70" t="s">
        <v>20</v>
      </c>
      <c r="C22" s="71"/>
      <c r="D22" s="56">
        <v>965357.59030000004</v>
      </c>
      <c r="E22" s="59"/>
      <c r="F22" s="59"/>
      <c r="G22" s="56">
        <v>1493971.3606</v>
      </c>
      <c r="H22" s="57">
        <v>-35.383126092035702</v>
      </c>
      <c r="I22" s="56">
        <v>54227.607300000003</v>
      </c>
      <c r="J22" s="57">
        <v>5.6173596027921597</v>
      </c>
      <c r="K22" s="56">
        <v>163599.8321</v>
      </c>
      <c r="L22" s="57">
        <v>10.950667222582901</v>
      </c>
      <c r="M22" s="57">
        <v>-0.66853506752468095</v>
      </c>
      <c r="N22" s="56">
        <v>28132249.813900001</v>
      </c>
      <c r="O22" s="56">
        <v>472191963.73809999</v>
      </c>
      <c r="P22" s="56">
        <v>56827</v>
      </c>
      <c r="Q22" s="56">
        <v>84038</v>
      </c>
      <c r="R22" s="57">
        <v>-32.379399795330698</v>
      </c>
      <c r="S22" s="56">
        <v>16.987657104897298</v>
      </c>
      <c r="T22" s="56">
        <v>16.927703986291899</v>
      </c>
      <c r="U22" s="58">
        <v>0.35292164325661601</v>
      </c>
    </row>
    <row r="23" spans="1:21" ht="12" thickBot="1">
      <c r="A23" s="75"/>
      <c r="B23" s="70" t="s">
        <v>21</v>
      </c>
      <c r="C23" s="71"/>
      <c r="D23" s="56">
        <v>1876154.575</v>
      </c>
      <c r="E23" s="59"/>
      <c r="F23" s="59"/>
      <c r="G23" s="56">
        <v>3006774.7174999998</v>
      </c>
      <c r="H23" s="57">
        <v>-37.602422819361102</v>
      </c>
      <c r="I23" s="56">
        <v>183131.0595</v>
      </c>
      <c r="J23" s="57">
        <v>9.7609792892464604</v>
      </c>
      <c r="K23" s="56">
        <v>305333.2341</v>
      </c>
      <c r="L23" s="57">
        <v>10.154842407144899</v>
      </c>
      <c r="M23" s="57">
        <v>-0.40022559273707298</v>
      </c>
      <c r="N23" s="56">
        <v>86723489.546700001</v>
      </c>
      <c r="O23" s="56">
        <v>1065222562.7687</v>
      </c>
      <c r="P23" s="56">
        <v>62359</v>
      </c>
      <c r="Q23" s="56">
        <v>88087</v>
      </c>
      <c r="R23" s="57">
        <v>-29.207488051585401</v>
      </c>
      <c r="S23" s="56">
        <v>30.086348001090499</v>
      </c>
      <c r="T23" s="56">
        <v>30.249361993256699</v>
      </c>
      <c r="U23" s="58">
        <v>-0.54182047006935397</v>
      </c>
    </row>
    <row r="24" spans="1:21" ht="12" thickBot="1">
      <c r="A24" s="75"/>
      <c r="B24" s="70" t="s">
        <v>22</v>
      </c>
      <c r="C24" s="71"/>
      <c r="D24" s="56">
        <v>222393.80919999999</v>
      </c>
      <c r="E24" s="59"/>
      <c r="F24" s="59"/>
      <c r="G24" s="56">
        <v>347045.13170000003</v>
      </c>
      <c r="H24" s="57">
        <v>-35.917899752517997</v>
      </c>
      <c r="I24" s="56">
        <v>34461.219400000002</v>
      </c>
      <c r="J24" s="57">
        <v>15.495583948116501</v>
      </c>
      <c r="K24" s="56">
        <v>51147.303</v>
      </c>
      <c r="L24" s="57">
        <v>14.7379399184927</v>
      </c>
      <c r="M24" s="57">
        <v>-0.32623584473261502</v>
      </c>
      <c r="N24" s="56">
        <v>6677568.5695000002</v>
      </c>
      <c r="O24" s="56">
        <v>102279366.33750001</v>
      </c>
      <c r="P24" s="56">
        <v>22088</v>
      </c>
      <c r="Q24" s="56">
        <v>31045</v>
      </c>
      <c r="R24" s="57">
        <v>-28.851666935094201</v>
      </c>
      <c r="S24" s="56">
        <v>10.068535367620401</v>
      </c>
      <c r="T24" s="56">
        <v>10.938279806732201</v>
      </c>
      <c r="U24" s="58">
        <v>-8.6382418828140608</v>
      </c>
    </row>
    <row r="25" spans="1:21" ht="12" thickBot="1">
      <c r="A25" s="75"/>
      <c r="B25" s="70" t="s">
        <v>23</v>
      </c>
      <c r="C25" s="71"/>
      <c r="D25" s="56">
        <v>302200.81050000002</v>
      </c>
      <c r="E25" s="59"/>
      <c r="F25" s="59"/>
      <c r="G25" s="56">
        <v>534133.47149999999</v>
      </c>
      <c r="H25" s="57">
        <v>-43.422229344412102</v>
      </c>
      <c r="I25" s="56">
        <v>20025.239000000001</v>
      </c>
      <c r="J25" s="57">
        <v>6.62646766792838</v>
      </c>
      <c r="K25" s="56">
        <v>31561.0062</v>
      </c>
      <c r="L25" s="57">
        <v>5.9088238959014596</v>
      </c>
      <c r="M25" s="57">
        <v>-0.36550695269024702</v>
      </c>
      <c r="N25" s="56">
        <v>9166677.1999999993</v>
      </c>
      <c r="O25" s="56">
        <v>121009042.0508</v>
      </c>
      <c r="P25" s="56">
        <v>17851</v>
      </c>
      <c r="Q25" s="56">
        <v>26412</v>
      </c>
      <c r="R25" s="57">
        <v>-32.413296986218398</v>
      </c>
      <c r="S25" s="56">
        <v>16.929068987731799</v>
      </c>
      <c r="T25" s="56">
        <v>17.999283287899399</v>
      </c>
      <c r="U25" s="58">
        <v>-6.3217552066403098</v>
      </c>
    </row>
    <row r="26" spans="1:21" ht="12" thickBot="1">
      <c r="A26" s="75"/>
      <c r="B26" s="70" t="s">
        <v>24</v>
      </c>
      <c r="C26" s="71"/>
      <c r="D26" s="56">
        <v>582136.06579999998</v>
      </c>
      <c r="E26" s="59"/>
      <c r="F26" s="59"/>
      <c r="G26" s="56">
        <v>743022.57909999997</v>
      </c>
      <c r="H26" s="57">
        <v>-21.652977692128399</v>
      </c>
      <c r="I26" s="56">
        <v>131496.538</v>
      </c>
      <c r="J26" s="57">
        <v>22.5886258772322</v>
      </c>
      <c r="K26" s="56">
        <v>133455.204</v>
      </c>
      <c r="L26" s="57">
        <v>17.961123625832499</v>
      </c>
      <c r="M26" s="57">
        <v>-1.4676580165431E-2</v>
      </c>
      <c r="N26" s="56">
        <v>15514675.753799999</v>
      </c>
      <c r="O26" s="56">
        <v>227918200.78889999</v>
      </c>
      <c r="P26" s="56">
        <v>43381</v>
      </c>
      <c r="Q26" s="56">
        <v>54696</v>
      </c>
      <c r="R26" s="57">
        <v>-20.687070352493802</v>
      </c>
      <c r="S26" s="56">
        <v>13.419148147806601</v>
      </c>
      <c r="T26" s="56">
        <v>13.567855837721201</v>
      </c>
      <c r="U26" s="58">
        <v>-1.10817533480234</v>
      </c>
    </row>
    <row r="27" spans="1:21" ht="12" thickBot="1">
      <c r="A27" s="75"/>
      <c r="B27" s="70" t="s">
        <v>25</v>
      </c>
      <c r="C27" s="71"/>
      <c r="D27" s="56">
        <v>195545.98490000001</v>
      </c>
      <c r="E27" s="59"/>
      <c r="F27" s="59"/>
      <c r="G27" s="56">
        <v>323448.41369999998</v>
      </c>
      <c r="H27" s="57">
        <v>-39.543377980091201</v>
      </c>
      <c r="I27" s="56">
        <v>48554.400000000001</v>
      </c>
      <c r="J27" s="57">
        <v>24.830169755124398</v>
      </c>
      <c r="K27" s="56">
        <v>83526.614300000001</v>
      </c>
      <c r="L27" s="57">
        <v>25.8237823288481</v>
      </c>
      <c r="M27" s="57">
        <v>-0.41869546123815499</v>
      </c>
      <c r="N27" s="56">
        <v>5320997.4034000002</v>
      </c>
      <c r="O27" s="56">
        <v>83108658.136800006</v>
      </c>
      <c r="P27" s="56">
        <v>25513</v>
      </c>
      <c r="Q27" s="56">
        <v>37311</v>
      </c>
      <c r="R27" s="57">
        <v>-31.6207016697489</v>
      </c>
      <c r="S27" s="56">
        <v>7.6645625720221098</v>
      </c>
      <c r="T27" s="56">
        <v>9.7566914368416793</v>
      </c>
      <c r="U27" s="58">
        <v>-27.296128711329999</v>
      </c>
    </row>
    <row r="28" spans="1:21" ht="12" thickBot="1">
      <c r="A28" s="75"/>
      <c r="B28" s="70" t="s">
        <v>26</v>
      </c>
      <c r="C28" s="71"/>
      <c r="D28" s="56">
        <v>1095991.0212999999</v>
      </c>
      <c r="E28" s="59"/>
      <c r="F28" s="59"/>
      <c r="G28" s="56">
        <v>1544658.2</v>
      </c>
      <c r="H28" s="57">
        <v>-29.0463727638904</v>
      </c>
      <c r="I28" s="56">
        <v>47923.348700000002</v>
      </c>
      <c r="J28" s="57">
        <v>4.3726041334860701</v>
      </c>
      <c r="K28" s="56">
        <v>82170.554499999998</v>
      </c>
      <c r="L28" s="57">
        <v>5.3196593589442598</v>
      </c>
      <c r="M28" s="57">
        <v>-0.41678197267124401</v>
      </c>
      <c r="N28" s="56">
        <v>32245278.079399999</v>
      </c>
      <c r="O28" s="56">
        <v>359236652.68339998</v>
      </c>
      <c r="P28" s="56">
        <v>43793</v>
      </c>
      <c r="Q28" s="56">
        <v>56743</v>
      </c>
      <c r="R28" s="57">
        <v>-22.822198332833999</v>
      </c>
      <c r="S28" s="56">
        <v>25.026625746123798</v>
      </c>
      <c r="T28" s="56">
        <v>28.012249019262299</v>
      </c>
      <c r="U28" s="58">
        <v>-11.929787512808799</v>
      </c>
    </row>
    <row r="29" spans="1:21" ht="12" thickBot="1">
      <c r="A29" s="75"/>
      <c r="B29" s="70" t="s">
        <v>27</v>
      </c>
      <c r="C29" s="71"/>
      <c r="D29" s="56">
        <v>750589.88560000004</v>
      </c>
      <c r="E29" s="59"/>
      <c r="F29" s="59"/>
      <c r="G29" s="56">
        <v>816667.74360000005</v>
      </c>
      <c r="H29" s="57">
        <v>-8.0911556159569002</v>
      </c>
      <c r="I29" s="56">
        <v>91214.281600000002</v>
      </c>
      <c r="J29" s="57">
        <v>12.152346221277099</v>
      </c>
      <c r="K29" s="56">
        <v>105937.1545</v>
      </c>
      <c r="L29" s="57">
        <v>12.971879363449901</v>
      </c>
      <c r="M29" s="57">
        <v>-0.13897742458242099</v>
      </c>
      <c r="N29" s="56">
        <v>18384158.247900002</v>
      </c>
      <c r="O29" s="56">
        <v>250902770.92539999</v>
      </c>
      <c r="P29" s="56">
        <v>108712</v>
      </c>
      <c r="Q29" s="56">
        <v>123200</v>
      </c>
      <c r="R29" s="57">
        <v>-11.759740259740299</v>
      </c>
      <c r="S29" s="56">
        <v>6.9043885274854704</v>
      </c>
      <c r="T29" s="56">
        <v>7.3170339147727299</v>
      </c>
      <c r="U29" s="58">
        <v>-5.9765667248384498</v>
      </c>
    </row>
    <row r="30" spans="1:21" ht="12" thickBot="1">
      <c r="A30" s="75"/>
      <c r="B30" s="70" t="s">
        <v>28</v>
      </c>
      <c r="C30" s="71"/>
      <c r="D30" s="56">
        <v>851623.54509999999</v>
      </c>
      <c r="E30" s="59"/>
      <c r="F30" s="59"/>
      <c r="G30" s="56">
        <v>1123064.8910000001</v>
      </c>
      <c r="H30" s="57">
        <v>-24.1696938507536</v>
      </c>
      <c r="I30" s="56">
        <v>100987.53879999999</v>
      </c>
      <c r="J30" s="57">
        <v>11.858237055686599</v>
      </c>
      <c r="K30" s="56">
        <v>147680.5048</v>
      </c>
      <c r="L30" s="57">
        <v>13.1497748690641</v>
      </c>
      <c r="M30" s="57">
        <v>-0.31617555792645102</v>
      </c>
      <c r="N30" s="56">
        <v>21364736.3946</v>
      </c>
      <c r="O30" s="56">
        <v>397307588.67860001</v>
      </c>
      <c r="P30" s="56">
        <v>69168</v>
      </c>
      <c r="Q30" s="56">
        <v>91729</v>
      </c>
      <c r="R30" s="57">
        <v>-24.595275212855299</v>
      </c>
      <c r="S30" s="56">
        <v>12.312392220390899</v>
      </c>
      <c r="T30" s="56">
        <v>14.750794002987099</v>
      </c>
      <c r="U30" s="58">
        <v>-19.8044517990404</v>
      </c>
    </row>
    <row r="31" spans="1:21" ht="12" thickBot="1">
      <c r="A31" s="75"/>
      <c r="B31" s="70" t="s">
        <v>29</v>
      </c>
      <c r="C31" s="71"/>
      <c r="D31" s="56">
        <v>755774.18350000004</v>
      </c>
      <c r="E31" s="59"/>
      <c r="F31" s="59"/>
      <c r="G31" s="56">
        <v>851908.69900000002</v>
      </c>
      <c r="H31" s="57">
        <v>-11.2846031051034</v>
      </c>
      <c r="I31" s="56">
        <v>24990.298699999999</v>
      </c>
      <c r="J31" s="57">
        <v>3.3065827393401599</v>
      </c>
      <c r="K31" s="56">
        <v>25448.572100000001</v>
      </c>
      <c r="L31" s="57">
        <v>2.9872417231884598</v>
      </c>
      <c r="M31" s="57">
        <v>-1.8007823708113001E-2</v>
      </c>
      <c r="N31" s="56">
        <v>38751815.345600002</v>
      </c>
      <c r="O31" s="56">
        <v>427120130.91900003</v>
      </c>
      <c r="P31" s="56">
        <v>31454</v>
      </c>
      <c r="Q31" s="56">
        <v>38361</v>
      </c>
      <c r="R31" s="57">
        <v>-18.005265764708899</v>
      </c>
      <c r="S31" s="56">
        <v>24.027919612767899</v>
      </c>
      <c r="T31" s="56">
        <v>31.244815354135699</v>
      </c>
      <c r="U31" s="58">
        <v>-30.035458157322001</v>
      </c>
    </row>
    <row r="32" spans="1:21" ht="12" thickBot="1">
      <c r="A32" s="75"/>
      <c r="B32" s="70" t="s">
        <v>30</v>
      </c>
      <c r="C32" s="71"/>
      <c r="D32" s="56">
        <v>115619.6176</v>
      </c>
      <c r="E32" s="59"/>
      <c r="F32" s="59"/>
      <c r="G32" s="56">
        <v>131916.76019999999</v>
      </c>
      <c r="H32" s="57">
        <v>-12.3541107098838</v>
      </c>
      <c r="I32" s="56">
        <v>26586.206900000001</v>
      </c>
      <c r="J32" s="57">
        <v>22.994546645170701</v>
      </c>
      <c r="K32" s="56">
        <v>33284.956700000002</v>
      </c>
      <c r="L32" s="57">
        <v>25.231787567809</v>
      </c>
      <c r="M32" s="57">
        <v>-0.20125457456280799</v>
      </c>
      <c r="N32" s="56">
        <v>2844398.5720000002</v>
      </c>
      <c r="O32" s="56">
        <v>41225292.245200001</v>
      </c>
      <c r="P32" s="56">
        <v>21531</v>
      </c>
      <c r="Q32" s="56">
        <v>30657</v>
      </c>
      <c r="R32" s="57">
        <v>-29.768079068401999</v>
      </c>
      <c r="S32" s="56">
        <v>5.3699139659096202</v>
      </c>
      <c r="T32" s="56">
        <v>5.3879199041002099</v>
      </c>
      <c r="U32" s="58">
        <v>-0.33531148366428198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6">
        <v>6.0176999999999996</v>
      </c>
      <c r="H33" s="59"/>
      <c r="I33" s="59"/>
      <c r="J33" s="59"/>
      <c r="K33" s="56">
        <v>-17.646799999999999</v>
      </c>
      <c r="L33" s="57">
        <v>-293.24825099290399</v>
      </c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198837.8438</v>
      </c>
      <c r="E35" s="59"/>
      <c r="F35" s="59"/>
      <c r="G35" s="56">
        <v>281775.52380000002</v>
      </c>
      <c r="H35" s="57">
        <v>-29.4339546890055</v>
      </c>
      <c r="I35" s="56">
        <v>26409.9951</v>
      </c>
      <c r="J35" s="57">
        <v>13.282177373923</v>
      </c>
      <c r="K35" s="56">
        <v>30515.283800000001</v>
      </c>
      <c r="L35" s="57">
        <v>10.829643181378399</v>
      </c>
      <c r="M35" s="57">
        <v>-0.13453221431288201</v>
      </c>
      <c r="N35" s="56">
        <v>6046704.9899000004</v>
      </c>
      <c r="O35" s="56">
        <v>70116071.769800007</v>
      </c>
      <c r="P35" s="56">
        <v>12495</v>
      </c>
      <c r="Q35" s="56">
        <v>16609</v>
      </c>
      <c r="R35" s="57">
        <v>-24.769703172978499</v>
      </c>
      <c r="S35" s="56">
        <v>15.9133928611445</v>
      </c>
      <c r="T35" s="56">
        <v>17.3654859112529</v>
      </c>
      <c r="U35" s="58">
        <v>-9.1249745593476508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75677.81</v>
      </c>
      <c r="E37" s="59"/>
      <c r="F37" s="59"/>
      <c r="G37" s="56">
        <v>267666.77</v>
      </c>
      <c r="H37" s="57">
        <v>-71.726856493990596</v>
      </c>
      <c r="I37" s="56">
        <v>6637.01</v>
      </c>
      <c r="J37" s="57">
        <v>8.7700872950736795</v>
      </c>
      <c r="K37" s="56">
        <v>-27774.47</v>
      </c>
      <c r="L37" s="57">
        <v>-10.3765103154194</v>
      </c>
      <c r="M37" s="57">
        <v>-1.2389608154539</v>
      </c>
      <c r="N37" s="56">
        <v>20481180.77</v>
      </c>
      <c r="O37" s="56">
        <v>85096295.390000001</v>
      </c>
      <c r="P37" s="56">
        <v>65</v>
      </c>
      <c r="Q37" s="56">
        <v>87</v>
      </c>
      <c r="R37" s="57">
        <v>-25.287356321839098</v>
      </c>
      <c r="S37" s="56">
        <v>1164.2739999999999</v>
      </c>
      <c r="T37" s="56">
        <v>1610.7704597701199</v>
      </c>
      <c r="U37" s="58">
        <v>-38.349775033206498</v>
      </c>
    </row>
    <row r="38" spans="1:21" ht="12" thickBot="1">
      <c r="A38" s="75"/>
      <c r="B38" s="70" t="s">
        <v>35</v>
      </c>
      <c r="C38" s="71"/>
      <c r="D38" s="56">
        <v>94635.43</v>
      </c>
      <c r="E38" s="59"/>
      <c r="F38" s="59"/>
      <c r="G38" s="56">
        <v>476064.22</v>
      </c>
      <c r="H38" s="57">
        <v>-80.121289098348996</v>
      </c>
      <c r="I38" s="56">
        <v>-47371.46</v>
      </c>
      <c r="J38" s="57">
        <v>-50.056791626561001</v>
      </c>
      <c r="K38" s="56">
        <v>-65816.259999999995</v>
      </c>
      <c r="L38" s="57">
        <v>-13.825080154101901</v>
      </c>
      <c r="M38" s="57">
        <v>-0.28024685693170698</v>
      </c>
      <c r="N38" s="56">
        <v>10686571.359999999</v>
      </c>
      <c r="O38" s="56">
        <v>134370443.34</v>
      </c>
      <c r="P38" s="56">
        <v>60</v>
      </c>
      <c r="Q38" s="56">
        <v>104</v>
      </c>
      <c r="R38" s="57">
        <v>-42.307692307692299</v>
      </c>
      <c r="S38" s="56">
        <v>1577.2571666666699</v>
      </c>
      <c r="T38" s="56">
        <v>1959.41894230769</v>
      </c>
      <c r="U38" s="58">
        <v>-24.2295158784205</v>
      </c>
    </row>
    <row r="39" spans="1:21" ht="12" thickBot="1">
      <c r="A39" s="75"/>
      <c r="B39" s="70" t="s">
        <v>36</v>
      </c>
      <c r="C39" s="71"/>
      <c r="D39" s="56">
        <v>15273.45</v>
      </c>
      <c r="E39" s="59"/>
      <c r="F39" s="59"/>
      <c r="G39" s="56">
        <v>222256.41</v>
      </c>
      <c r="H39" s="57">
        <v>-93.128004722113502</v>
      </c>
      <c r="I39" s="56">
        <v>174.98</v>
      </c>
      <c r="J39" s="57">
        <v>1.1456481672444701</v>
      </c>
      <c r="K39" s="56">
        <v>-10443.629999999999</v>
      </c>
      <c r="L39" s="57">
        <v>-4.6989105960993403</v>
      </c>
      <c r="M39" s="57">
        <v>-1.01675471076628</v>
      </c>
      <c r="N39" s="56">
        <v>10367139.9</v>
      </c>
      <c r="O39" s="56">
        <v>118528898.76000001</v>
      </c>
      <c r="P39" s="56">
        <v>9</v>
      </c>
      <c r="Q39" s="56">
        <v>9</v>
      </c>
      <c r="R39" s="57">
        <v>0</v>
      </c>
      <c r="S39" s="56">
        <v>1697.05</v>
      </c>
      <c r="T39" s="56">
        <v>4679.6777777777797</v>
      </c>
      <c r="U39" s="58">
        <v>-175.75367713253999</v>
      </c>
    </row>
    <row r="40" spans="1:21" ht="12" thickBot="1">
      <c r="A40" s="75"/>
      <c r="B40" s="70" t="s">
        <v>37</v>
      </c>
      <c r="C40" s="71"/>
      <c r="D40" s="56">
        <v>81345.03</v>
      </c>
      <c r="E40" s="59"/>
      <c r="F40" s="59"/>
      <c r="G40" s="56">
        <v>225415.46</v>
      </c>
      <c r="H40" s="57">
        <v>-63.913287047836</v>
      </c>
      <c r="I40" s="56">
        <v>-6528.7</v>
      </c>
      <c r="J40" s="57">
        <v>-8.0259359422450292</v>
      </c>
      <c r="K40" s="56">
        <v>-32305.88</v>
      </c>
      <c r="L40" s="57">
        <v>-14.3317055538249</v>
      </c>
      <c r="M40" s="57">
        <v>-0.79790985418134397</v>
      </c>
      <c r="N40" s="56">
        <v>6667290.6799999997</v>
      </c>
      <c r="O40" s="56">
        <v>96742190.010000005</v>
      </c>
      <c r="P40" s="56">
        <v>44</v>
      </c>
      <c r="Q40" s="56">
        <v>54</v>
      </c>
      <c r="R40" s="57">
        <v>-18.518518518518501</v>
      </c>
      <c r="S40" s="56">
        <v>1848.7506818181801</v>
      </c>
      <c r="T40" s="56">
        <v>1580.1581481481501</v>
      </c>
      <c r="U40" s="58">
        <v>14.5283264158628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25.17</v>
      </c>
      <c r="H41" s="59"/>
      <c r="I41" s="59"/>
      <c r="J41" s="59"/>
      <c r="K41" s="56">
        <v>-1147.48</v>
      </c>
      <c r="L41" s="57">
        <v>-4558.9193484306697</v>
      </c>
      <c r="M41" s="59"/>
      <c r="N41" s="56">
        <v>12.64</v>
      </c>
      <c r="O41" s="56">
        <v>1385.54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19336.752100000002</v>
      </c>
      <c r="E42" s="59"/>
      <c r="F42" s="59"/>
      <c r="G42" s="56">
        <v>158486.32500000001</v>
      </c>
      <c r="H42" s="57">
        <v>-87.799103739707505</v>
      </c>
      <c r="I42" s="56">
        <v>1844.5555999999999</v>
      </c>
      <c r="J42" s="57">
        <v>9.5391179990356303</v>
      </c>
      <c r="K42" s="56">
        <v>12476.1698</v>
      </c>
      <c r="L42" s="57">
        <v>7.8720796888942903</v>
      </c>
      <c r="M42" s="57">
        <v>-0.85215369543944497</v>
      </c>
      <c r="N42" s="56">
        <v>547666.49199999997</v>
      </c>
      <c r="O42" s="56">
        <v>21051626.557700001</v>
      </c>
      <c r="P42" s="56">
        <v>56</v>
      </c>
      <c r="Q42" s="56">
        <v>86</v>
      </c>
      <c r="R42" s="57">
        <v>-34.883720930232599</v>
      </c>
      <c r="S42" s="56">
        <v>345.29914464285702</v>
      </c>
      <c r="T42" s="56">
        <v>386.07433372092999</v>
      </c>
      <c r="U42" s="58">
        <v>-11.808656265351299</v>
      </c>
    </row>
    <row r="43" spans="1:21" ht="12" thickBot="1">
      <c r="A43" s="75"/>
      <c r="B43" s="70" t="s">
        <v>33</v>
      </c>
      <c r="C43" s="71"/>
      <c r="D43" s="56">
        <v>279991.92670000001</v>
      </c>
      <c r="E43" s="59"/>
      <c r="F43" s="59"/>
      <c r="G43" s="56">
        <v>504778.96460000001</v>
      </c>
      <c r="H43" s="57">
        <v>-44.531776017672797</v>
      </c>
      <c r="I43" s="56">
        <v>19867.1535</v>
      </c>
      <c r="J43" s="57">
        <v>7.0956165537183002</v>
      </c>
      <c r="K43" s="56">
        <v>32828.519899999999</v>
      </c>
      <c r="L43" s="57">
        <v>6.5035435709992697</v>
      </c>
      <c r="M43" s="57">
        <v>-0.39482030988549099</v>
      </c>
      <c r="N43" s="56">
        <v>9500112.0499000009</v>
      </c>
      <c r="O43" s="56">
        <v>150684670.40360001</v>
      </c>
      <c r="P43" s="56">
        <v>1536</v>
      </c>
      <c r="Q43" s="56">
        <v>1917</v>
      </c>
      <c r="R43" s="57">
        <v>-19.874804381846602</v>
      </c>
      <c r="S43" s="56">
        <v>182.28641061197899</v>
      </c>
      <c r="T43" s="56">
        <v>199.672375221701</v>
      </c>
      <c r="U43" s="58">
        <v>-9.5377184461269504</v>
      </c>
    </row>
    <row r="44" spans="1:21" ht="12" thickBot="1">
      <c r="A44" s="75"/>
      <c r="B44" s="70" t="s">
        <v>38</v>
      </c>
      <c r="C44" s="71"/>
      <c r="D44" s="56">
        <v>89774.75</v>
      </c>
      <c r="E44" s="59"/>
      <c r="F44" s="59"/>
      <c r="G44" s="56">
        <v>299918.92</v>
      </c>
      <c r="H44" s="57">
        <v>-70.066993439426895</v>
      </c>
      <c r="I44" s="56">
        <v>-16444.740000000002</v>
      </c>
      <c r="J44" s="57">
        <v>-18.317778662708601</v>
      </c>
      <c r="K44" s="56">
        <v>-33358.1</v>
      </c>
      <c r="L44" s="57">
        <v>-11.1223726732545</v>
      </c>
      <c r="M44" s="57">
        <v>-0.507024081107737</v>
      </c>
      <c r="N44" s="56">
        <v>7204999.4699999997</v>
      </c>
      <c r="O44" s="56">
        <v>69756433.040000007</v>
      </c>
      <c r="P44" s="56">
        <v>82</v>
      </c>
      <c r="Q44" s="56">
        <v>129</v>
      </c>
      <c r="R44" s="57">
        <v>-36.434108527131798</v>
      </c>
      <c r="S44" s="56">
        <v>1094.8140243902401</v>
      </c>
      <c r="T44" s="56">
        <v>1328.4791472868201</v>
      </c>
      <c r="U44" s="58">
        <v>-21.3429055246819</v>
      </c>
    </row>
    <row r="45" spans="1:21" ht="12" thickBot="1">
      <c r="A45" s="75"/>
      <c r="B45" s="70" t="s">
        <v>39</v>
      </c>
      <c r="C45" s="71"/>
      <c r="D45" s="56">
        <v>57231.66</v>
      </c>
      <c r="E45" s="59"/>
      <c r="F45" s="59"/>
      <c r="G45" s="56">
        <v>104763.29</v>
      </c>
      <c r="H45" s="57">
        <v>-45.3705014418696</v>
      </c>
      <c r="I45" s="56">
        <v>7985.2</v>
      </c>
      <c r="J45" s="57">
        <v>13.9524172459789</v>
      </c>
      <c r="K45" s="56">
        <v>13351.71</v>
      </c>
      <c r="L45" s="57">
        <v>12.7446455719365</v>
      </c>
      <c r="M45" s="57">
        <v>-0.40193428407297699</v>
      </c>
      <c r="N45" s="56">
        <v>2747765</v>
      </c>
      <c r="O45" s="56">
        <v>30327036.289999999</v>
      </c>
      <c r="P45" s="56">
        <v>42</v>
      </c>
      <c r="Q45" s="56">
        <v>66</v>
      </c>
      <c r="R45" s="57">
        <v>-36.363636363636402</v>
      </c>
      <c r="S45" s="56">
        <v>1362.65857142857</v>
      </c>
      <c r="T45" s="56">
        <v>1506.9418181818201</v>
      </c>
      <c r="U45" s="58">
        <v>-10.5883637896164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23271.364799999999</v>
      </c>
      <c r="E47" s="62"/>
      <c r="F47" s="62"/>
      <c r="G47" s="61">
        <v>6103.4439000000002</v>
      </c>
      <c r="H47" s="63">
        <v>281.28252149577401</v>
      </c>
      <c r="I47" s="61">
        <v>1149.5604000000001</v>
      </c>
      <c r="J47" s="63">
        <v>4.9398065385490399</v>
      </c>
      <c r="K47" s="61">
        <v>223.6574</v>
      </c>
      <c r="L47" s="63">
        <v>3.6644459040575401</v>
      </c>
      <c r="M47" s="63">
        <v>4.1398272536477698</v>
      </c>
      <c r="N47" s="61">
        <v>358154.8836</v>
      </c>
      <c r="O47" s="61">
        <v>7821324.3702999996</v>
      </c>
      <c r="P47" s="61">
        <v>12</v>
      </c>
      <c r="Q47" s="61">
        <v>12</v>
      </c>
      <c r="R47" s="63">
        <v>0</v>
      </c>
      <c r="S47" s="61">
        <v>1939.2804000000001</v>
      </c>
      <c r="T47" s="61">
        <v>1544.0543333333301</v>
      </c>
      <c r="U47" s="64">
        <v>20.380037186302001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39655</v>
      </c>
      <c r="D2" s="37">
        <v>515477.10698803398</v>
      </c>
      <c r="E2" s="37">
        <v>375309.74556837598</v>
      </c>
      <c r="F2" s="37">
        <v>139169.15629145299</v>
      </c>
      <c r="G2" s="37">
        <v>375309.74556837598</v>
      </c>
      <c r="H2" s="37">
        <v>0.270505079583166</v>
      </c>
    </row>
    <row r="3" spans="1:8">
      <c r="A3" s="37">
        <v>2</v>
      </c>
      <c r="B3" s="37">
        <v>13</v>
      </c>
      <c r="C3" s="37">
        <v>7229</v>
      </c>
      <c r="D3" s="37">
        <v>58502.599369230797</v>
      </c>
      <c r="E3" s="37">
        <v>44436.652826495701</v>
      </c>
      <c r="F3" s="37">
        <v>14065.946542735001</v>
      </c>
      <c r="G3" s="37">
        <v>44436.652826495701</v>
      </c>
      <c r="H3" s="37">
        <v>0.24043284733315601</v>
      </c>
    </row>
    <row r="4" spans="1:8">
      <c r="A4" s="37">
        <v>3</v>
      </c>
      <c r="B4" s="37">
        <v>14</v>
      </c>
      <c r="C4" s="37">
        <v>88318</v>
      </c>
      <c r="D4" s="37">
        <v>79511.7427027456</v>
      </c>
      <c r="E4" s="37">
        <v>55589.6786065942</v>
      </c>
      <c r="F4" s="37">
        <v>23922.0640961514</v>
      </c>
      <c r="G4" s="37">
        <v>55589.6786065942</v>
      </c>
      <c r="H4" s="37">
        <v>0.30086202720501298</v>
      </c>
    </row>
    <row r="5" spans="1:8">
      <c r="A5" s="37">
        <v>4</v>
      </c>
      <c r="B5" s="37">
        <v>15</v>
      </c>
      <c r="C5" s="37">
        <v>2682</v>
      </c>
      <c r="D5" s="37">
        <v>48367.953234936802</v>
      </c>
      <c r="E5" s="37">
        <v>37759.138982308403</v>
      </c>
      <c r="F5" s="37">
        <v>10557.7886116028</v>
      </c>
      <c r="G5" s="37">
        <v>37759.138982308403</v>
      </c>
      <c r="H5" s="37">
        <v>0.21851117480684401</v>
      </c>
    </row>
    <row r="6" spans="1:8">
      <c r="A6" s="37">
        <v>5</v>
      </c>
      <c r="B6" s="37">
        <v>16</v>
      </c>
      <c r="C6" s="37">
        <v>1907</v>
      </c>
      <c r="D6" s="37">
        <v>118054.175875214</v>
      </c>
      <c r="E6" s="37">
        <v>92005.444870940206</v>
      </c>
      <c r="F6" s="37">
        <v>24877.0643376068</v>
      </c>
      <c r="G6" s="37">
        <v>92005.444870940206</v>
      </c>
      <c r="H6" s="37">
        <v>0.212838212544018</v>
      </c>
    </row>
    <row r="7" spans="1:8">
      <c r="A7" s="37">
        <v>6</v>
      </c>
      <c r="B7" s="37">
        <v>17</v>
      </c>
      <c r="C7" s="37">
        <v>11076</v>
      </c>
      <c r="D7" s="37">
        <v>203241.30695641</v>
      </c>
      <c r="E7" s="37">
        <v>137219.98199487201</v>
      </c>
      <c r="F7" s="37">
        <v>65849.102739316193</v>
      </c>
      <c r="G7" s="37">
        <v>137219.98199487201</v>
      </c>
      <c r="H7" s="37">
        <v>0.32426946142743002</v>
      </c>
    </row>
    <row r="8" spans="1:8">
      <c r="A8" s="37">
        <v>7</v>
      </c>
      <c r="B8" s="37">
        <v>18</v>
      </c>
      <c r="C8" s="37">
        <v>52387</v>
      </c>
      <c r="D8" s="37">
        <v>90148.194315384593</v>
      </c>
      <c r="E8" s="37">
        <v>78385.798277777794</v>
      </c>
      <c r="F8" s="37">
        <v>11762.396037606801</v>
      </c>
      <c r="G8" s="37">
        <v>78385.798277777794</v>
      </c>
      <c r="H8" s="37">
        <v>0.13047844304519199</v>
      </c>
    </row>
    <row r="9" spans="1:8">
      <c r="A9" s="37">
        <v>8</v>
      </c>
      <c r="B9" s="37">
        <v>19</v>
      </c>
      <c r="C9" s="37">
        <v>10541</v>
      </c>
      <c r="D9" s="37">
        <v>69861.408452991498</v>
      </c>
      <c r="E9" s="37">
        <v>54674.884160683803</v>
      </c>
      <c r="F9" s="37">
        <v>15067.1653179487</v>
      </c>
      <c r="G9" s="37">
        <v>54674.884160683803</v>
      </c>
      <c r="H9" s="37">
        <v>0.21604133274811499</v>
      </c>
    </row>
    <row r="10" spans="1:8">
      <c r="A10" s="37">
        <v>9</v>
      </c>
      <c r="B10" s="37">
        <v>21</v>
      </c>
      <c r="C10" s="37">
        <v>177520</v>
      </c>
      <c r="D10" s="37">
        <v>694807.40441880305</v>
      </c>
      <c r="E10" s="37">
        <v>825242.564433333</v>
      </c>
      <c r="F10" s="37">
        <v>-130487.43351880299</v>
      </c>
      <c r="G10" s="37">
        <v>825242.564433333</v>
      </c>
      <c r="H10" s="37">
        <v>-0.187817876705766</v>
      </c>
    </row>
    <row r="11" spans="1:8">
      <c r="A11" s="37">
        <v>10</v>
      </c>
      <c r="B11" s="37">
        <v>22</v>
      </c>
      <c r="C11" s="37">
        <v>20466</v>
      </c>
      <c r="D11" s="37">
        <v>480312.77880427398</v>
      </c>
      <c r="E11" s="37">
        <v>414463.90861025598</v>
      </c>
      <c r="F11" s="37">
        <v>65421.861647008503</v>
      </c>
      <c r="G11" s="37">
        <v>414463.90861025598</v>
      </c>
      <c r="H11" s="37">
        <v>0.136327988245903</v>
      </c>
    </row>
    <row r="12" spans="1:8">
      <c r="A12" s="37">
        <v>11</v>
      </c>
      <c r="B12" s="37">
        <v>23</v>
      </c>
      <c r="C12" s="37">
        <v>108793.88499999999</v>
      </c>
      <c r="D12" s="37">
        <v>1151549.5543923101</v>
      </c>
      <c r="E12" s="37">
        <v>987134.02675299102</v>
      </c>
      <c r="F12" s="37">
        <v>163063.978323077</v>
      </c>
      <c r="G12" s="37">
        <v>987134.02675299102</v>
      </c>
      <c r="H12" s="37">
        <v>0.14177035397682899</v>
      </c>
    </row>
    <row r="13" spans="1:8">
      <c r="A13" s="37">
        <v>12</v>
      </c>
      <c r="B13" s="37">
        <v>24</v>
      </c>
      <c r="C13" s="37">
        <v>18544</v>
      </c>
      <c r="D13" s="37">
        <v>467399.49478290603</v>
      </c>
      <c r="E13" s="37">
        <v>430845.16025982902</v>
      </c>
      <c r="F13" s="37">
        <v>36316.813155555603</v>
      </c>
      <c r="G13" s="37">
        <v>430845.16025982902</v>
      </c>
      <c r="H13" s="37">
        <v>7.7739232262519498E-2</v>
      </c>
    </row>
    <row r="14" spans="1:8">
      <c r="A14" s="37">
        <v>13</v>
      </c>
      <c r="B14" s="37">
        <v>25</v>
      </c>
      <c r="C14" s="37">
        <v>85932</v>
      </c>
      <c r="D14" s="37">
        <v>1083200.7808749001</v>
      </c>
      <c r="E14" s="37">
        <v>986519.69570000004</v>
      </c>
      <c r="F14" s="37">
        <v>95620.429399999994</v>
      </c>
      <c r="G14" s="37">
        <v>986519.69570000004</v>
      </c>
      <c r="H14" s="37">
        <v>8.8362336061758903E-2</v>
      </c>
    </row>
    <row r="15" spans="1:8">
      <c r="A15" s="37">
        <v>14</v>
      </c>
      <c r="B15" s="37">
        <v>26</v>
      </c>
      <c r="C15" s="37">
        <v>50795</v>
      </c>
      <c r="D15" s="37">
        <v>307463.22265223501</v>
      </c>
      <c r="E15" s="37">
        <v>266166.39009659598</v>
      </c>
      <c r="F15" s="37">
        <v>40772.0910988654</v>
      </c>
      <c r="G15" s="37">
        <v>266166.39009659598</v>
      </c>
      <c r="H15" s="37">
        <v>0.13283473268019899</v>
      </c>
    </row>
    <row r="16" spans="1:8">
      <c r="A16" s="37">
        <v>15</v>
      </c>
      <c r="B16" s="37">
        <v>27</v>
      </c>
      <c r="C16" s="37">
        <v>113066.421</v>
      </c>
      <c r="D16" s="37">
        <v>965358.86260866805</v>
      </c>
      <c r="E16" s="37">
        <v>911129.98135416396</v>
      </c>
      <c r="F16" s="37">
        <v>54185.1205707435</v>
      </c>
      <c r="G16" s="37">
        <v>911129.98135416396</v>
      </c>
      <c r="H16" s="37">
        <v>5.6132055183529699E-2</v>
      </c>
    </row>
    <row r="17" spans="1:9">
      <c r="A17" s="37">
        <v>16</v>
      </c>
      <c r="B17" s="37">
        <v>29</v>
      </c>
      <c r="C17" s="37">
        <v>142917</v>
      </c>
      <c r="D17" s="37">
        <v>1876156.1840196601</v>
      </c>
      <c r="E17" s="37">
        <v>1693023.5363</v>
      </c>
      <c r="F17" s="37">
        <v>181222.092164103</v>
      </c>
      <c r="G17" s="37">
        <v>1693023.5363</v>
      </c>
      <c r="H17" s="37">
        <v>9.6690684194157397E-2</v>
      </c>
    </row>
    <row r="18" spans="1:9">
      <c r="A18" s="37">
        <v>17</v>
      </c>
      <c r="B18" s="37">
        <v>31</v>
      </c>
      <c r="C18" s="37">
        <v>21693.227999999999</v>
      </c>
      <c r="D18" s="37">
        <v>222393.88292882501</v>
      </c>
      <c r="E18" s="37">
        <v>187932.595101835</v>
      </c>
      <c r="F18" s="37">
        <v>34461.2878269906</v>
      </c>
      <c r="G18" s="37">
        <v>187932.595101835</v>
      </c>
      <c r="H18" s="37">
        <v>0.15495609579342401</v>
      </c>
    </row>
    <row r="19" spans="1:9">
      <c r="A19" s="37">
        <v>18</v>
      </c>
      <c r="B19" s="37">
        <v>32</v>
      </c>
      <c r="C19" s="37">
        <v>21522.399000000001</v>
      </c>
      <c r="D19" s="37">
        <v>302200.80557541799</v>
      </c>
      <c r="E19" s="37">
        <v>282175.557373669</v>
      </c>
      <c r="F19" s="37">
        <v>20025.248201748898</v>
      </c>
      <c r="G19" s="37">
        <v>282175.557373669</v>
      </c>
      <c r="H19" s="37">
        <v>6.6264708208235795E-2</v>
      </c>
    </row>
    <row r="20" spans="1:9">
      <c r="A20" s="37">
        <v>19</v>
      </c>
      <c r="B20" s="37">
        <v>33</v>
      </c>
      <c r="C20" s="37">
        <v>36940.995999999999</v>
      </c>
      <c r="D20" s="37">
        <v>582136.07059119595</v>
      </c>
      <c r="E20" s="37">
        <v>450639.488665935</v>
      </c>
      <c r="F20" s="37">
        <v>131496.58192526101</v>
      </c>
      <c r="G20" s="37">
        <v>450639.488665935</v>
      </c>
      <c r="H20" s="37">
        <v>0.225886332368509</v>
      </c>
    </row>
    <row r="21" spans="1:9">
      <c r="A21" s="37">
        <v>20</v>
      </c>
      <c r="B21" s="37">
        <v>34</v>
      </c>
      <c r="C21" s="37">
        <v>33320.11</v>
      </c>
      <c r="D21" s="37">
        <v>195545.84732086799</v>
      </c>
      <c r="E21" s="37">
        <v>146991.59664770501</v>
      </c>
      <c r="F21" s="37">
        <v>48554.250673163602</v>
      </c>
      <c r="G21" s="37">
        <v>146991.59664770501</v>
      </c>
      <c r="H21" s="37">
        <v>0.248301108606472</v>
      </c>
    </row>
    <row r="22" spans="1:9">
      <c r="A22" s="37">
        <v>21</v>
      </c>
      <c r="B22" s="37">
        <v>35</v>
      </c>
      <c r="C22" s="37">
        <v>39654.735999999997</v>
      </c>
      <c r="D22" s="37">
        <v>1095991.19179292</v>
      </c>
      <c r="E22" s="37">
        <v>1048067.6701132701</v>
      </c>
      <c r="F22" s="37">
        <v>47923.521679646001</v>
      </c>
      <c r="G22" s="37">
        <v>1048067.6701132701</v>
      </c>
      <c r="H22" s="37">
        <v>4.3726192362229202E-2</v>
      </c>
    </row>
    <row r="23" spans="1:9">
      <c r="A23" s="37">
        <v>22</v>
      </c>
      <c r="B23" s="37">
        <v>36</v>
      </c>
      <c r="C23" s="37">
        <v>164624.64300000001</v>
      </c>
      <c r="D23" s="37">
        <v>750591.44211858395</v>
      </c>
      <c r="E23" s="37">
        <v>659375.56567567296</v>
      </c>
      <c r="F23" s="37">
        <v>91215.876442911307</v>
      </c>
      <c r="G23" s="37">
        <v>659375.56567567296</v>
      </c>
      <c r="H23" s="37">
        <v>0.121525334988432</v>
      </c>
    </row>
    <row r="24" spans="1:9">
      <c r="A24" s="37">
        <v>23</v>
      </c>
      <c r="B24" s="37">
        <v>37</v>
      </c>
      <c r="C24" s="37">
        <v>118273.988</v>
      </c>
      <c r="D24" s="37">
        <v>851623.57879026502</v>
      </c>
      <c r="E24" s="37">
        <v>750636.02163571399</v>
      </c>
      <c r="F24" s="37">
        <v>100987.557154551</v>
      </c>
      <c r="G24" s="37">
        <v>750636.02163571399</v>
      </c>
      <c r="H24" s="37">
        <v>0.118582387418165</v>
      </c>
    </row>
    <row r="25" spans="1:9">
      <c r="A25" s="37">
        <v>24</v>
      </c>
      <c r="B25" s="37">
        <v>38</v>
      </c>
      <c r="C25" s="37">
        <v>150797.902</v>
      </c>
      <c r="D25" s="37">
        <v>755774.05999292003</v>
      </c>
      <c r="E25" s="37">
        <v>730783.86040708004</v>
      </c>
      <c r="F25" s="37">
        <v>24990.199585840699</v>
      </c>
      <c r="G25" s="37">
        <v>730783.86040708004</v>
      </c>
      <c r="H25" s="37">
        <v>3.3065701654373801E-2</v>
      </c>
    </row>
    <row r="26" spans="1:9">
      <c r="A26" s="37">
        <v>25</v>
      </c>
      <c r="B26" s="37">
        <v>39</v>
      </c>
      <c r="C26" s="37">
        <v>68504.67</v>
      </c>
      <c r="D26" s="37">
        <v>115619.550190681</v>
      </c>
      <c r="E26" s="37">
        <v>89033.443732269006</v>
      </c>
      <c r="F26" s="37">
        <v>26586.1064584124</v>
      </c>
      <c r="G26" s="37">
        <v>89033.443732269006</v>
      </c>
      <c r="H26" s="37">
        <v>0.229944731791174</v>
      </c>
    </row>
    <row r="27" spans="1:9">
      <c r="A27" s="37">
        <v>26</v>
      </c>
      <c r="B27" s="37">
        <v>42</v>
      </c>
      <c r="C27" s="37">
        <v>10088.998</v>
      </c>
      <c r="D27" s="37">
        <v>198837.84340000001</v>
      </c>
      <c r="E27" s="37">
        <v>172427.84090000001</v>
      </c>
      <c r="F27" s="37">
        <v>26410.002499999999</v>
      </c>
      <c r="G27" s="37">
        <v>172427.84090000001</v>
      </c>
      <c r="H27" s="37">
        <v>0.132821811222682</v>
      </c>
    </row>
    <row r="28" spans="1:9">
      <c r="A28" s="37">
        <v>27</v>
      </c>
      <c r="B28" s="37">
        <v>75</v>
      </c>
      <c r="C28" s="37">
        <v>62</v>
      </c>
      <c r="D28" s="37">
        <v>19336.7521367521</v>
      </c>
      <c r="E28" s="37">
        <v>17492.1965811966</v>
      </c>
      <c r="F28" s="37">
        <v>1844.55555555556</v>
      </c>
      <c r="G28" s="37">
        <v>17492.1965811966</v>
      </c>
      <c r="H28" s="37">
        <v>9.5391177510608202E-2</v>
      </c>
    </row>
    <row r="29" spans="1:9">
      <c r="A29" s="37">
        <v>28</v>
      </c>
      <c r="B29" s="37">
        <v>76</v>
      </c>
      <c r="C29" s="37">
        <v>1652</v>
      </c>
      <c r="D29" s="37">
        <v>279991.92514700902</v>
      </c>
      <c r="E29" s="37">
        <v>260124.771182906</v>
      </c>
      <c r="F29" s="37">
        <v>19867.153964102599</v>
      </c>
      <c r="G29" s="37">
        <v>260124.771182906</v>
      </c>
      <c r="H29" s="37">
        <v>7.0956167588302393E-2</v>
      </c>
    </row>
    <row r="30" spans="1:9">
      <c r="A30" s="37">
        <v>29</v>
      </c>
      <c r="B30" s="37">
        <v>99</v>
      </c>
      <c r="C30" s="37">
        <v>23</v>
      </c>
      <c r="D30" s="37">
        <v>23271.364874063998</v>
      </c>
      <c r="E30" s="37">
        <v>22121.8045813479</v>
      </c>
      <c r="F30" s="37">
        <v>1149.5602927161301</v>
      </c>
      <c r="G30" s="37">
        <v>22121.8045813479</v>
      </c>
      <c r="H30" s="37">
        <v>4.9398060618151503E-2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61</v>
      </c>
      <c r="D34" s="34">
        <v>75677.81</v>
      </c>
      <c r="E34" s="34">
        <v>69040.800000000003</v>
      </c>
      <c r="F34" s="30"/>
      <c r="G34" s="30"/>
      <c r="H34" s="30"/>
    </row>
    <row r="35" spans="1:8">
      <c r="A35" s="30"/>
      <c r="B35" s="33">
        <v>71</v>
      </c>
      <c r="C35" s="34">
        <v>50</v>
      </c>
      <c r="D35" s="34">
        <v>94635.43</v>
      </c>
      <c r="E35" s="34">
        <v>142006.89000000001</v>
      </c>
      <c r="F35" s="30"/>
      <c r="G35" s="30"/>
      <c r="H35" s="30"/>
    </row>
    <row r="36" spans="1:8">
      <c r="A36" s="30"/>
      <c r="B36" s="33">
        <v>72</v>
      </c>
      <c r="C36" s="34">
        <v>7</v>
      </c>
      <c r="D36" s="34">
        <v>15273.45</v>
      </c>
      <c r="E36" s="34">
        <v>15098.47</v>
      </c>
      <c r="F36" s="30"/>
      <c r="G36" s="30"/>
      <c r="H36" s="30"/>
    </row>
    <row r="37" spans="1:8">
      <c r="A37" s="30"/>
      <c r="B37" s="33">
        <v>73</v>
      </c>
      <c r="C37" s="34">
        <v>40</v>
      </c>
      <c r="D37" s="34">
        <v>81345.03</v>
      </c>
      <c r="E37" s="34">
        <v>87873.73</v>
      </c>
      <c r="F37" s="30"/>
      <c r="G37" s="30"/>
      <c r="H37" s="30"/>
    </row>
    <row r="38" spans="1:8">
      <c r="A38" s="30"/>
      <c r="B38" s="33">
        <v>77</v>
      </c>
      <c r="C38" s="34">
        <v>70</v>
      </c>
      <c r="D38" s="34">
        <v>89774.75</v>
      </c>
      <c r="E38" s="34">
        <v>106219.49</v>
      </c>
      <c r="F38" s="30"/>
      <c r="G38" s="30"/>
      <c r="H38" s="30"/>
    </row>
    <row r="39" spans="1:8">
      <c r="A39" s="30"/>
      <c r="B39" s="33">
        <v>78</v>
      </c>
      <c r="C39" s="34">
        <v>37</v>
      </c>
      <c r="D39" s="34">
        <v>57231.66</v>
      </c>
      <c r="E39" s="34">
        <v>49246.46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2016-11-21T23:37:59Z</dcterms:modified>
</cp:coreProperties>
</file>