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<sst xmlns="http://schemas.openxmlformats.org/spreadsheetml/2006/main" count="112" uniqueCount="70">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</sst>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2" xfId="0" applyNumberFormat="1" applyFont="1" applyFill="1" applyBorder="1" applyAlignment="1">
      <alignment vertical="center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0" fontId="21" fillId="33" borderId="15" xfId="0" applyFont="1" applyFill="1" applyBorder="1" applyAlignment="1">
      <alignment vertical="center" wrapText="1"/>
    </xf>
    <xf numFmtId="0" fontId="21" fillId="33" borderId="13" xfId="0" applyFont="1" applyFill="1" applyBorder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wrapText="1"/>
    </xf>
    <xf numFmtId="49" fontId="21" fillId="33" borderId="15" xfId="0" applyNumberFormat="1" applyFont="1" applyFill="1" applyBorder="1" applyAlignment="1">
      <alignment horizontal="left" vertical="top" wrapText="1"/>
    </xf>
    <xf numFmtId="49" fontId="22" fillId="33" borderId="13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11" sqref="F1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23333681.601100001</v>
      </c>
      <c r="F3" s="25">
        <f>RA!I7</f>
        <v>3008460.6927999998</v>
      </c>
      <c r="G3" s="16">
        <f>E3-F3</f>
        <v>20325220.908300001</v>
      </c>
      <c r="H3" s="27">
        <f>RA!J7</f>
        <v>12.8932105281585</v>
      </c>
      <c r="I3" s="20">
        <f>SUM(I4:I38)</f>
        <v>23333687.563293308</v>
      </c>
      <c r="J3" s="21">
        <f>SUM(J4:J38)</f>
        <v>20325220.931103721</v>
      </c>
      <c r="K3" s="22">
        <f>E3-I3</f>
        <v>-5.9621933065354824</v>
      </c>
      <c r="L3" s="22">
        <f>G3-J3</f>
        <v>-2.2803720086812973E-2</v>
      </c>
    </row>
    <row r="4" spans="1:13" x14ac:dyDescent="0.15">
      <c r="A4" s="40">
        <f>RA!A8</f>
        <v>42059</v>
      </c>
      <c r="B4" s="12">
        <v>12</v>
      </c>
      <c r="C4" s="37" t="s">
        <v>6</v>
      </c>
      <c r="D4" s="37"/>
      <c r="E4" s="15">
        <f>VLOOKUP(C4,RA!B8:D36,3,0)</f>
        <v>963395.20880000002</v>
      </c>
      <c r="F4" s="25">
        <f>VLOOKUP(C4,RA!B8:I39,8,0)</f>
        <v>228439.7691</v>
      </c>
      <c r="G4" s="16">
        <f t="shared" ref="G4:G38" si="0">E4-F4</f>
        <v>734955.43969999999</v>
      </c>
      <c r="H4" s="27">
        <f>RA!J8</f>
        <v>23.711947808474498</v>
      </c>
      <c r="I4" s="20">
        <f>VLOOKUP(B4,RMS!B:D,3,FALSE)</f>
        <v>963396.52884358994</v>
      </c>
      <c r="J4" s="21">
        <f>VLOOKUP(B4,RMS!B:E,4,FALSE)</f>
        <v>734955.45927948703</v>
      </c>
      <c r="K4" s="22">
        <f t="shared" ref="K4:K38" si="1">E4-I4</f>
        <v>-1.3200435899198055</v>
      </c>
      <c r="L4" s="22">
        <f t="shared" ref="L4:L38" si="2">G4-J4</f>
        <v>-1.9579487037844956E-2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244186.58749999999</v>
      </c>
      <c r="F5" s="25">
        <f>VLOOKUP(C5,RA!B9:I40,8,0)</f>
        <v>58739.389900000002</v>
      </c>
      <c r="G5" s="16">
        <f t="shared" si="0"/>
        <v>185447.19759999998</v>
      </c>
      <c r="H5" s="27">
        <f>RA!J9</f>
        <v>24.055125427394699</v>
      </c>
      <c r="I5" s="20">
        <f>VLOOKUP(B5,RMS!B:D,3,FALSE)</f>
        <v>244186.71388984201</v>
      </c>
      <c r="J5" s="21">
        <f>VLOOKUP(B5,RMS!B:E,4,FALSE)</f>
        <v>185447.195354489</v>
      </c>
      <c r="K5" s="22">
        <f t="shared" si="1"/>
        <v>-0.12638984201475978</v>
      </c>
      <c r="L5" s="22">
        <f t="shared" si="2"/>
        <v>2.2455109865404665E-3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458332.55589999998</v>
      </c>
      <c r="F6" s="25">
        <f>VLOOKUP(C6,RA!B10:I41,8,0)</f>
        <v>75129.353300000002</v>
      </c>
      <c r="G6" s="16">
        <f t="shared" si="0"/>
        <v>383203.20259999996</v>
      </c>
      <c r="H6" s="27">
        <f>RA!J10</f>
        <v>16.391886706034398</v>
      </c>
      <c r="I6" s="20">
        <f>VLOOKUP(B6,RMS!B:D,3,FALSE)</f>
        <v>458334.45252136799</v>
      </c>
      <c r="J6" s="21">
        <f>VLOOKUP(B6,RMS!B:E,4,FALSE)</f>
        <v>383203.20301623899</v>
      </c>
      <c r="K6" s="22">
        <f>E6-I6</f>
        <v>-1.8966213680105284</v>
      </c>
      <c r="L6" s="22">
        <f t="shared" si="2"/>
        <v>-4.1623902507126331E-4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83553.268200000006</v>
      </c>
      <c r="F7" s="25">
        <f>VLOOKUP(C7,RA!B11:I42,8,0)</f>
        <v>19736.373899999999</v>
      </c>
      <c r="G7" s="16">
        <f t="shared" si="0"/>
        <v>63816.894300000007</v>
      </c>
      <c r="H7" s="27">
        <f>RA!J11</f>
        <v>23.621306892218001</v>
      </c>
      <c r="I7" s="20">
        <f>VLOOKUP(B7,RMS!B:D,3,FALSE)</f>
        <v>83553.335008547001</v>
      </c>
      <c r="J7" s="21">
        <f>VLOOKUP(B7,RMS!B:E,4,FALSE)</f>
        <v>63816.894716239301</v>
      </c>
      <c r="K7" s="22">
        <f t="shared" si="1"/>
        <v>-6.6808546995162033E-2</v>
      </c>
      <c r="L7" s="22">
        <f t="shared" si="2"/>
        <v>-4.1623929428169504E-4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162304.307</v>
      </c>
      <c r="F8" s="25">
        <f>VLOOKUP(C8,RA!B12:I43,8,0)</f>
        <v>22295.725999999999</v>
      </c>
      <c r="G8" s="16">
        <f t="shared" si="0"/>
        <v>140008.58100000001</v>
      </c>
      <c r="H8" s="27">
        <f>RA!J12</f>
        <v>13.7369897398964</v>
      </c>
      <c r="I8" s="20">
        <f>VLOOKUP(B8,RMS!B:D,3,FALSE)</f>
        <v>162304.31401111101</v>
      </c>
      <c r="J8" s="21">
        <f>VLOOKUP(B8,RMS!B:E,4,FALSE)</f>
        <v>140008.58107265001</v>
      </c>
      <c r="K8" s="22">
        <f t="shared" si="1"/>
        <v>-7.0111110107973218E-3</v>
      </c>
      <c r="L8" s="22">
        <f t="shared" si="2"/>
        <v>-7.2650000220164657E-5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408350.6384</v>
      </c>
      <c r="F9" s="25">
        <f>VLOOKUP(C9,RA!B13:I44,8,0)</f>
        <v>76995.141600000003</v>
      </c>
      <c r="G9" s="16">
        <f t="shared" si="0"/>
        <v>331355.49679999996</v>
      </c>
      <c r="H9" s="27">
        <f>RA!J13</f>
        <v>18.855153968090399</v>
      </c>
      <c r="I9" s="20">
        <f>VLOOKUP(B9,RMS!B:D,3,FALSE)</f>
        <v>408351.01760085498</v>
      </c>
      <c r="J9" s="21">
        <f>VLOOKUP(B9,RMS!B:E,4,FALSE)</f>
        <v>331355.49654102599</v>
      </c>
      <c r="K9" s="22">
        <f t="shared" si="1"/>
        <v>-0.37920085497898981</v>
      </c>
      <c r="L9" s="22">
        <f t="shared" si="2"/>
        <v>2.5897397426888347E-4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151909.94589999999</v>
      </c>
      <c r="F10" s="25">
        <f>VLOOKUP(C10,RA!B14:I45,8,0)</f>
        <v>26601.703000000001</v>
      </c>
      <c r="G10" s="16">
        <f t="shared" si="0"/>
        <v>125308.24289999998</v>
      </c>
      <c r="H10" s="27">
        <f>RA!J14</f>
        <v>17.511495275965299</v>
      </c>
      <c r="I10" s="20">
        <f>VLOOKUP(B10,RMS!B:D,3,FALSE)</f>
        <v>151909.950425641</v>
      </c>
      <c r="J10" s="21">
        <f>VLOOKUP(B10,RMS!B:E,4,FALSE)</f>
        <v>125308.244236752</v>
      </c>
      <c r="K10" s="22">
        <f t="shared" si="1"/>
        <v>-4.5256410085130483E-3</v>
      </c>
      <c r="L10" s="22">
        <f t="shared" si="2"/>
        <v>-1.3367520150495693E-3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111864.4325</v>
      </c>
      <c r="F11" s="25">
        <f>VLOOKUP(C11,RA!B15:I46,8,0)</f>
        <v>4130.0330999999996</v>
      </c>
      <c r="G11" s="16">
        <f t="shared" si="0"/>
        <v>107734.39939999999</v>
      </c>
      <c r="H11" s="27">
        <f>RA!J15</f>
        <v>3.6919984374836901</v>
      </c>
      <c r="I11" s="20">
        <f>VLOOKUP(B11,RMS!B:D,3,FALSE)</f>
        <v>111864.49808547</v>
      </c>
      <c r="J11" s="21">
        <f>VLOOKUP(B11,RMS!B:E,4,FALSE)</f>
        <v>107734.401017949</v>
      </c>
      <c r="K11" s="22">
        <f t="shared" si="1"/>
        <v>-6.5585470001678914E-2</v>
      </c>
      <c r="L11" s="22">
        <f t="shared" si="2"/>
        <v>-1.6179490048671141E-3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1813876.5171999999</v>
      </c>
      <c r="F12" s="25">
        <f>VLOOKUP(C12,RA!B16:I47,8,0)</f>
        <v>64057.870999999999</v>
      </c>
      <c r="G12" s="16">
        <f t="shared" si="0"/>
        <v>1749818.6461999998</v>
      </c>
      <c r="H12" s="27">
        <f>RA!J16</f>
        <v>3.5315453060103201</v>
      </c>
      <c r="I12" s="20">
        <f>VLOOKUP(B12,RMS!B:D,3,FALSE)</f>
        <v>1813875.95193932</v>
      </c>
      <c r="J12" s="21">
        <f>VLOOKUP(B12,RMS!B:E,4,FALSE)</f>
        <v>1749818.6462034199</v>
      </c>
      <c r="K12" s="22">
        <f t="shared" si="1"/>
        <v>0.56526067992672324</v>
      </c>
      <c r="L12" s="22">
        <f t="shared" si="2"/>
        <v>-3.420049324631691E-6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2361918.8553999998</v>
      </c>
      <c r="F13" s="25">
        <f>VLOOKUP(C13,RA!B17:I48,8,0)</f>
        <v>247202.54139999999</v>
      </c>
      <c r="G13" s="16">
        <f t="shared" si="0"/>
        <v>2114716.3139999998</v>
      </c>
      <c r="H13" s="27">
        <f>RA!J17</f>
        <v>10.466174180151301</v>
      </c>
      <c r="I13" s="20">
        <f>VLOOKUP(B13,RMS!B:D,3,FALSE)</f>
        <v>2361918.9389017099</v>
      </c>
      <c r="J13" s="21">
        <f>VLOOKUP(B13,RMS!B:E,4,FALSE)</f>
        <v>2114716.3139273501</v>
      </c>
      <c r="K13" s="22">
        <f t="shared" si="1"/>
        <v>-8.3501710090786219E-2</v>
      </c>
      <c r="L13" s="22">
        <f t="shared" si="2"/>
        <v>7.2649680078029633E-5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3248505.1304000001</v>
      </c>
      <c r="F14" s="25">
        <f>VLOOKUP(C14,RA!B18:I49,8,0)</f>
        <v>413433.9999</v>
      </c>
      <c r="G14" s="16">
        <f t="shared" si="0"/>
        <v>2835071.1305</v>
      </c>
      <c r="H14" s="27">
        <f>RA!J18</f>
        <v>12.7269000141333</v>
      </c>
      <c r="I14" s="20">
        <f>VLOOKUP(B14,RMS!B:D,3,FALSE)</f>
        <v>3248505.16081833</v>
      </c>
      <c r="J14" s="21">
        <f>VLOOKUP(B14,RMS!B:E,4,FALSE)</f>
        <v>2835071.1174200298</v>
      </c>
      <c r="K14" s="22">
        <f t="shared" si="1"/>
        <v>-3.0418329872190952E-2</v>
      </c>
      <c r="L14" s="22">
        <f t="shared" si="2"/>
        <v>1.3079970143735409E-2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1328438.4158999999</v>
      </c>
      <c r="F15" s="25">
        <f>VLOOKUP(C15,RA!B19:I50,8,0)</f>
        <v>123034.9353</v>
      </c>
      <c r="G15" s="16">
        <f t="shared" si="0"/>
        <v>1205403.4805999999</v>
      </c>
      <c r="H15" s="27">
        <f>RA!J19</f>
        <v>9.2616213011760404</v>
      </c>
      <c r="I15" s="20">
        <f>VLOOKUP(B15,RMS!B:D,3,FALSE)</f>
        <v>1328438.37247094</v>
      </c>
      <c r="J15" s="21">
        <f>VLOOKUP(B15,RMS!B:E,4,FALSE)</f>
        <v>1205403.47848889</v>
      </c>
      <c r="K15" s="22">
        <f t="shared" si="1"/>
        <v>4.3429059907793999E-2</v>
      </c>
      <c r="L15" s="22">
        <f t="shared" si="2"/>
        <v>2.1111099049448967E-3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991249.85660000006</v>
      </c>
      <c r="F16" s="25">
        <f>VLOOKUP(C16,RA!B20:I51,8,0)</f>
        <v>96599.546100000007</v>
      </c>
      <c r="G16" s="16">
        <f t="shared" si="0"/>
        <v>894650.31050000002</v>
      </c>
      <c r="H16" s="27">
        <f>RA!J20</f>
        <v>9.7452267414532301</v>
      </c>
      <c r="I16" s="20">
        <f>VLOOKUP(B16,RMS!B:D,3,FALSE)</f>
        <v>991249.93290000001</v>
      </c>
      <c r="J16" s="21">
        <f>VLOOKUP(B16,RMS!B:E,4,FALSE)</f>
        <v>894650.31050000002</v>
      </c>
      <c r="K16" s="22">
        <f t="shared" si="1"/>
        <v>-7.6299999956972897E-2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787747.98019999999</v>
      </c>
      <c r="F17" s="25">
        <f>VLOOKUP(C17,RA!B21:I52,8,0)</f>
        <v>111175.0105</v>
      </c>
      <c r="G17" s="16">
        <f t="shared" si="0"/>
        <v>676572.96970000002</v>
      </c>
      <c r="H17" s="27">
        <f>RA!J21</f>
        <v>14.1130175251956</v>
      </c>
      <c r="I17" s="20">
        <f>VLOOKUP(B17,RMS!B:D,3,FALSE)</f>
        <v>787747.618790054</v>
      </c>
      <c r="J17" s="21">
        <f>VLOOKUP(B17,RMS!B:E,4,FALSE)</f>
        <v>676572.96907993301</v>
      </c>
      <c r="K17" s="22">
        <f t="shared" si="1"/>
        <v>0.36140994599554688</v>
      </c>
      <c r="L17" s="22">
        <f t="shared" si="2"/>
        <v>6.2006700318306684E-4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1940419.3498</v>
      </c>
      <c r="F18" s="25">
        <f>VLOOKUP(C18,RA!B22:I53,8,0)</f>
        <v>259847.9828</v>
      </c>
      <c r="G18" s="16">
        <f t="shared" si="0"/>
        <v>1680571.3670000001</v>
      </c>
      <c r="H18" s="27">
        <f>RA!J22</f>
        <v>13.3913312515041</v>
      </c>
      <c r="I18" s="20">
        <f>VLOOKUP(B18,RMS!B:D,3,FALSE)</f>
        <v>1940420.8632</v>
      </c>
      <c r="J18" s="21">
        <f>VLOOKUP(B18,RMS!B:E,4,FALSE)</f>
        <v>1680571.3762000001</v>
      </c>
      <c r="K18" s="22">
        <f t="shared" si="1"/>
        <v>-1.5134000000543892</v>
      </c>
      <c r="L18" s="22">
        <f t="shared" si="2"/>
        <v>-9.1999999713152647E-3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2568475.5088</v>
      </c>
      <c r="F19" s="25">
        <f>VLOOKUP(C19,RA!B23:I54,8,0)</f>
        <v>349475.8027</v>
      </c>
      <c r="G19" s="16">
        <f t="shared" si="0"/>
        <v>2218999.7061000001</v>
      </c>
      <c r="H19" s="27">
        <f>RA!J23</f>
        <v>13.6063513746828</v>
      </c>
      <c r="I19" s="20">
        <f>VLOOKUP(B19,RMS!B:D,3,FALSE)</f>
        <v>2568477.0527410302</v>
      </c>
      <c r="J19" s="21">
        <f>VLOOKUP(B19,RMS!B:E,4,FALSE)</f>
        <v>2218999.7576623899</v>
      </c>
      <c r="K19" s="22">
        <f t="shared" si="1"/>
        <v>-1.5439410302788019</v>
      </c>
      <c r="L19" s="22">
        <f t="shared" si="2"/>
        <v>-5.1562389824539423E-2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381544.80609999999</v>
      </c>
      <c r="F20" s="25">
        <f>VLOOKUP(C20,RA!B24:I55,8,0)</f>
        <v>71530.071599999996</v>
      </c>
      <c r="G20" s="16">
        <f t="shared" si="0"/>
        <v>310014.73450000002</v>
      </c>
      <c r="H20" s="27">
        <f>RA!J24</f>
        <v>18.747489274235502</v>
      </c>
      <c r="I20" s="20">
        <f>VLOOKUP(B20,RMS!B:D,3,FALSE)</f>
        <v>381544.81442755501</v>
      </c>
      <c r="J20" s="21">
        <f>VLOOKUP(B20,RMS!B:E,4,FALSE)</f>
        <v>310014.73247394001</v>
      </c>
      <c r="K20" s="22">
        <f t="shared" si="1"/>
        <v>-8.3275550277903676E-3</v>
      </c>
      <c r="L20" s="22">
        <f t="shared" si="2"/>
        <v>2.0260600140318274E-3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394748.99739999999</v>
      </c>
      <c r="F21" s="25">
        <f>VLOOKUP(C21,RA!B25:I56,8,0)</f>
        <v>39336.922299999998</v>
      </c>
      <c r="G21" s="16">
        <f t="shared" si="0"/>
        <v>355412.07510000002</v>
      </c>
      <c r="H21" s="27">
        <f>RA!J25</f>
        <v>9.9650467915286001</v>
      </c>
      <c r="I21" s="20">
        <f>VLOOKUP(B21,RMS!B:D,3,FALSE)</f>
        <v>394748.99434998102</v>
      </c>
      <c r="J21" s="21">
        <f>VLOOKUP(B21,RMS!B:E,4,FALSE)</f>
        <v>355412.06663806498</v>
      </c>
      <c r="K21" s="22">
        <f t="shared" si="1"/>
        <v>3.050018975045532E-3</v>
      </c>
      <c r="L21" s="22">
        <f t="shared" si="2"/>
        <v>8.4619350382126868E-3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536611.77300000004</v>
      </c>
      <c r="F22" s="25">
        <f>VLOOKUP(C22,RA!B26:I57,8,0)</f>
        <v>121540.2338</v>
      </c>
      <c r="G22" s="16">
        <f t="shared" si="0"/>
        <v>415071.53920000006</v>
      </c>
      <c r="H22" s="27">
        <f>RA!J26</f>
        <v>22.649565275192</v>
      </c>
      <c r="I22" s="20">
        <f>VLOOKUP(B22,RMS!B:D,3,FALSE)</f>
        <v>536611.71731543005</v>
      </c>
      <c r="J22" s="21">
        <f>VLOOKUP(B22,RMS!B:E,4,FALSE)</f>
        <v>415071.51253820001</v>
      </c>
      <c r="K22" s="22">
        <f t="shared" si="1"/>
        <v>5.5684569990262389E-2</v>
      </c>
      <c r="L22" s="22">
        <f t="shared" si="2"/>
        <v>2.6661800045985729E-2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259728.2384</v>
      </c>
      <c r="F23" s="25">
        <f>VLOOKUP(C23,RA!B27:I58,8,0)</f>
        <v>74742.147200000007</v>
      </c>
      <c r="G23" s="16">
        <f t="shared" si="0"/>
        <v>184986.0912</v>
      </c>
      <c r="H23" s="27">
        <f>RA!J27</f>
        <v>28.7770585364275</v>
      </c>
      <c r="I23" s="20">
        <f>VLOOKUP(B23,RMS!B:D,3,FALSE)</f>
        <v>259728.15850023401</v>
      </c>
      <c r="J23" s="21">
        <f>VLOOKUP(B23,RMS!B:E,4,FALSE)</f>
        <v>184986.104863716</v>
      </c>
      <c r="K23" s="22">
        <f t="shared" si="1"/>
        <v>7.9899765987647697E-2</v>
      </c>
      <c r="L23" s="22">
        <f t="shared" si="2"/>
        <v>-1.3663716003065929E-2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623237.92969999998</v>
      </c>
      <c r="F24" s="25">
        <f>VLOOKUP(C24,RA!B28:I59,8,0)</f>
        <v>60184.749600000003</v>
      </c>
      <c r="G24" s="16">
        <f t="shared" si="0"/>
        <v>563053.1801</v>
      </c>
      <c r="H24" s="27">
        <f>RA!J28</f>
        <v>9.6567854316842308</v>
      </c>
      <c r="I24" s="20">
        <f>VLOOKUP(B24,RMS!B:D,3,FALSE)</f>
        <v>623237.92616283195</v>
      </c>
      <c r="J24" s="21">
        <f>VLOOKUP(B24,RMS!B:E,4,FALSE)</f>
        <v>563053.18543097295</v>
      </c>
      <c r="K24" s="22">
        <f t="shared" si="1"/>
        <v>3.5371680278331041E-3</v>
      </c>
      <c r="L24" s="22">
        <f t="shared" si="2"/>
        <v>-5.3309729555621743E-3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684559.2622</v>
      </c>
      <c r="F25" s="25">
        <f>VLOOKUP(C25,RA!B29:I60,8,0)</f>
        <v>134309.29689999999</v>
      </c>
      <c r="G25" s="16">
        <f t="shared" si="0"/>
        <v>550249.96530000004</v>
      </c>
      <c r="H25" s="27">
        <f>RA!J29</f>
        <v>19.619820272150601</v>
      </c>
      <c r="I25" s="20">
        <f>VLOOKUP(B25,RMS!B:D,3,FALSE)</f>
        <v>684559.26118938101</v>
      </c>
      <c r="J25" s="21">
        <f>VLOOKUP(B25,RMS!B:E,4,FALSE)</f>
        <v>550249.95231954101</v>
      </c>
      <c r="K25" s="22">
        <f t="shared" si="1"/>
        <v>1.010618987493217E-3</v>
      </c>
      <c r="L25" s="22">
        <f t="shared" si="2"/>
        <v>1.2980459025129676E-2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1110020.2619</v>
      </c>
      <c r="F26" s="25">
        <f>VLOOKUP(C26,RA!B30:I61,8,0)</f>
        <v>161015.21489999999</v>
      </c>
      <c r="G26" s="16">
        <f t="shared" si="0"/>
        <v>949005.04700000002</v>
      </c>
      <c r="H26" s="27">
        <f>RA!J30</f>
        <v>14.505610431326099</v>
      </c>
      <c r="I26" s="20">
        <f>VLOOKUP(B26,RMS!B:D,3,FALSE)</f>
        <v>1110020.27521504</v>
      </c>
      <c r="J26" s="21">
        <f>VLOOKUP(B26,RMS!B:E,4,FALSE)</f>
        <v>949005.02779789199</v>
      </c>
      <c r="K26" s="22">
        <f t="shared" si="1"/>
        <v>-1.3315039919689298E-2</v>
      </c>
      <c r="L26" s="22">
        <f t="shared" si="2"/>
        <v>1.9202108029276133E-2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319411.22489999997</v>
      </c>
      <c r="F27" s="25">
        <f>VLOOKUP(C27,RA!B31:I62,8,0)</f>
        <v>26576.9696</v>
      </c>
      <c r="G27" s="16">
        <f t="shared" si="0"/>
        <v>292834.25529999996</v>
      </c>
      <c r="H27" s="27">
        <f>RA!J31</f>
        <v>8.3206122791459904</v>
      </c>
      <c r="I27" s="20">
        <f>VLOOKUP(B27,RMS!B:D,3,FALSE)</f>
        <v>319411.22093362798</v>
      </c>
      <c r="J27" s="21">
        <f>VLOOKUP(B27,RMS!B:E,4,FALSE)</f>
        <v>292834.25247345102</v>
      </c>
      <c r="K27" s="22">
        <f t="shared" si="1"/>
        <v>3.9663719944655895E-3</v>
      </c>
      <c r="L27" s="22">
        <f t="shared" si="2"/>
        <v>2.8265489381738007E-3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146606.913</v>
      </c>
      <c r="F28" s="25">
        <f>VLOOKUP(C28,RA!B32:I63,8,0)</f>
        <v>40161.818500000001</v>
      </c>
      <c r="G28" s="16">
        <f t="shared" si="0"/>
        <v>106445.09450000001</v>
      </c>
      <c r="H28" s="27">
        <f>RA!J32</f>
        <v>27.394218784212502</v>
      </c>
      <c r="I28" s="20">
        <f>VLOOKUP(B28,RMS!B:D,3,FALSE)</f>
        <v>146606.87402970999</v>
      </c>
      <c r="J28" s="21">
        <f>VLOOKUP(B28,RMS!B:E,4,FALSE)</f>
        <v>106445.10797233001</v>
      </c>
      <c r="K28" s="22">
        <f t="shared" si="1"/>
        <v>3.8970290013821796E-2</v>
      </c>
      <c r="L28" s="22">
        <f t="shared" si="2"/>
        <v>-1.347232999978587E-2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160364.67559999999</v>
      </c>
      <c r="F30" s="25">
        <f>VLOOKUP(C30,RA!B34:I66,8,0)</f>
        <v>23744.527099999999</v>
      </c>
      <c r="G30" s="16">
        <f t="shared" si="0"/>
        <v>136620.14849999998</v>
      </c>
      <c r="H30" s="27" t="e">
        <f>RA!#REF!</f>
        <v>#REF!</v>
      </c>
      <c r="I30" s="20">
        <f>VLOOKUP(B30,RMS!B:D,3,FALSE)</f>
        <v>160364.67430000001</v>
      </c>
      <c r="J30" s="21">
        <f>VLOOKUP(B30,RMS!B:E,4,FALSE)</f>
        <v>136620.1409</v>
      </c>
      <c r="K30" s="22">
        <f t="shared" si="1"/>
        <v>1.2999999744351953E-3</v>
      </c>
      <c r="L30" s="22">
        <f t="shared" si="2"/>
        <v>7.599999982630834E-3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 t="e">
        <f>RA!#REF!</f>
        <v>#REF!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14.806581942787901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483577.77980000002</v>
      </c>
      <c r="F34" s="25">
        <f>VLOOKUP(C34,RA!B8:I70,8,0)</f>
        <v>29880.771799999999</v>
      </c>
      <c r="G34" s="16">
        <f t="shared" si="0"/>
        <v>453697.00800000003</v>
      </c>
      <c r="H34" s="27">
        <f>RA!J36</f>
        <v>0</v>
      </c>
      <c r="I34" s="20">
        <f>VLOOKUP(B34,RMS!B:D,3,FALSE)</f>
        <v>483577.77777777798</v>
      </c>
      <c r="J34" s="21">
        <f>VLOOKUP(B34,RMS!B:E,4,FALSE)</f>
        <v>453697.00854700903</v>
      </c>
      <c r="K34" s="22">
        <f t="shared" si="1"/>
        <v>2.0222220337018371E-3</v>
      </c>
      <c r="L34" s="22">
        <f t="shared" si="2"/>
        <v>-5.4700899636372924E-4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584144.46950000001</v>
      </c>
      <c r="F35" s="25">
        <f>VLOOKUP(C35,RA!B8:I71,8,0)</f>
        <v>44556.006099999999</v>
      </c>
      <c r="G35" s="16">
        <f t="shared" si="0"/>
        <v>539588.46340000001</v>
      </c>
      <c r="H35" s="27">
        <f>RA!J37</f>
        <v>0</v>
      </c>
      <c r="I35" s="20">
        <f>VLOOKUP(B35,RMS!B:D,3,FALSE)</f>
        <v>584144.45565128198</v>
      </c>
      <c r="J35" s="21">
        <f>VLOOKUP(B35,RMS!B:E,4,FALSE)</f>
        <v>539588.46724017104</v>
      </c>
      <c r="K35" s="22">
        <f t="shared" si="1"/>
        <v>1.3848718022927642E-2</v>
      </c>
      <c r="L35" s="22">
        <f t="shared" si="2"/>
        <v>-3.8401710335165262E-3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6.1791035585543703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7.62756619747472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24596.7111</v>
      </c>
      <c r="F38" s="25">
        <f>VLOOKUP(C38,RA!B8:I74,8,0)</f>
        <v>3986.7838000000002</v>
      </c>
      <c r="G38" s="16">
        <f t="shared" si="0"/>
        <v>20609.927299999999</v>
      </c>
      <c r="H38" s="27">
        <f>RA!J40</f>
        <v>0</v>
      </c>
      <c r="I38" s="20">
        <f>VLOOKUP(B38,RMS!B:D,3,FALSE)</f>
        <v>24596.711292640499</v>
      </c>
      <c r="J38" s="21">
        <f>VLOOKUP(B38,RMS!B:E,4,FALSE)</f>
        <v>20609.9271915891</v>
      </c>
      <c r="K38" s="22">
        <f t="shared" si="1"/>
        <v>-1.9264049842604436E-4</v>
      </c>
      <c r="L38" s="22">
        <f t="shared" si="2"/>
        <v>1.0841089897439815E-4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51"/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5" t="s">
        <v>46</v>
      </c>
      <c r="W1" s="49"/>
    </row>
    <row r="2" spans="1:23" ht="12.75" x14ac:dyDescent="0.2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5"/>
      <c r="W2" s="49"/>
    </row>
    <row r="3" spans="1:23" ht="23.25" thickBot="1" x14ac:dyDescent="0.2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6" t="s">
        <v>47</v>
      </c>
      <c r="W3" s="49"/>
    </row>
    <row r="4" spans="1:23" ht="15" thickTop="1" thickBot="1" x14ac:dyDescent="0.2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4"/>
      <c r="W4" s="49"/>
    </row>
    <row r="5" spans="1:23" ht="1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4.25" thickBot="1" x14ac:dyDescent="0.2">
      <c r="A6" s="62" t="s">
        <v>3</v>
      </c>
      <c r="B6" s="48" t="s">
        <v>4</v>
      </c>
      <c r="C6" s="47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4.25" thickBot="1" x14ac:dyDescent="0.2">
      <c r="A7" s="53" t="s">
        <v>5</v>
      </c>
      <c r="B7" s="42"/>
      <c r="C7" s="43"/>
      <c r="D7" s="64">
        <v>23333681.601100001</v>
      </c>
      <c r="E7" s="64">
        <v>27777187</v>
      </c>
      <c r="F7" s="65">
        <v>84.003040340621993</v>
      </c>
      <c r="G7" s="64">
        <v>13047931.5878</v>
      </c>
      <c r="H7" s="65">
        <v>78.830502322048702</v>
      </c>
      <c r="I7" s="64">
        <v>3008460.6927999998</v>
      </c>
      <c r="J7" s="65">
        <v>12.8932105281585</v>
      </c>
      <c r="K7" s="64">
        <v>1457344.3663999999</v>
      </c>
      <c r="L7" s="65">
        <v>11.169160081760699</v>
      </c>
      <c r="M7" s="65">
        <v>1.06434440765132</v>
      </c>
      <c r="N7" s="64">
        <v>880696392.37380004</v>
      </c>
      <c r="O7" s="64">
        <v>1546705835.3887999</v>
      </c>
      <c r="P7" s="64">
        <v>933863</v>
      </c>
      <c r="Q7" s="64">
        <v>943767</v>
      </c>
      <c r="R7" s="65">
        <v>-1.0494115602685901</v>
      </c>
      <c r="S7" s="64">
        <v>24.986193479236299</v>
      </c>
      <c r="T7" s="64">
        <v>26.033738163551</v>
      </c>
      <c r="U7" s="66">
        <v>-4.1924940875257004</v>
      </c>
      <c r="V7" s="54"/>
      <c r="W7" s="54"/>
    </row>
    <row r="8" spans="1:23" ht="14.25" thickBot="1" x14ac:dyDescent="0.2">
      <c r="A8" s="41">
        <v>42059</v>
      </c>
      <c r="B8" s="46" t="s">
        <v>6</v>
      </c>
      <c r="C8" s="52"/>
      <c r="D8" s="67">
        <v>963395.20880000002</v>
      </c>
      <c r="E8" s="67">
        <v>1208344</v>
      </c>
      <c r="F8" s="68">
        <v>79.728554848619297</v>
      </c>
      <c r="G8" s="67">
        <v>595296.11809999996</v>
      </c>
      <c r="H8" s="68">
        <v>61.834619697312597</v>
      </c>
      <c r="I8" s="67">
        <v>228439.7691</v>
      </c>
      <c r="J8" s="68">
        <v>23.711947808474498</v>
      </c>
      <c r="K8" s="67">
        <v>-9068.6352999999999</v>
      </c>
      <c r="L8" s="68">
        <v>-1.5233822335250999</v>
      </c>
      <c r="M8" s="68">
        <v>-26.190093276769002</v>
      </c>
      <c r="N8" s="67">
        <v>37940274.287199996</v>
      </c>
      <c r="O8" s="67">
        <v>64953529.936499998</v>
      </c>
      <c r="P8" s="67">
        <v>34172</v>
      </c>
      <c r="Q8" s="67">
        <v>33437</v>
      </c>
      <c r="R8" s="68">
        <v>2.19816371085924</v>
      </c>
      <c r="S8" s="67">
        <v>28.1925321549807</v>
      </c>
      <c r="T8" s="67">
        <v>28.744399742799899</v>
      </c>
      <c r="U8" s="69">
        <v>-1.9574956402832999</v>
      </c>
      <c r="V8" s="54"/>
      <c r="W8" s="54"/>
    </row>
    <row r="9" spans="1:23" ht="12" customHeight="1" thickBot="1" x14ac:dyDescent="0.2">
      <c r="A9" s="44"/>
      <c r="B9" s="46" t="s">
        <v>7</v>
      </c>
      <c r="C9" s="52"/>
      <c r="D9" s="67">
        <v>244186.58749999999</v>
      </c>
      <c r="E9" s="67">
        <v>331529</v>
      </c>
      <c r="F9" s="68">
        <v>73.654668973151701</v>
      </c>
      <c r="G9" s="67">
        <v>86264.612899999993</v>
      </c>
      <c r="H9" s="68">
        <v>183.066925464636</v>
      </c>
      <c r="I9" s="67">
        <v>58739.389900000002</v>
      </c>
      <c r="J9" s="68">
        <v>24.055125427394699</v>
      </c>
      <c r="K9" s="67">
        <v>21571.687000000002</v>
      </c>
      <c r="L9" s="68">
        <v>25.0064148841732</v>
      </c>
      <c r="M9" s="68">
        <v>1.72298545310805</v>
      </c>
      <c r="N9" s="67">
        <v>5052533.5716000004</v>
      </c>
      <c r="O9" s="67">
        <v>8663546.0130000003</v>
      </c>
      <c r="P9" s="67">
        <v>10444</v>
      </c>
      <c r="Q9" s="67">
        <v>9705</v>
      </c>
      <c r="R9" s="68">
        <v>7.61463163317877</v>
      </c>
      <c r="S9" s="67">
        <v>23.3805618058215</v>
      </c>
      <c r="T9" s="67">
        <v>23.660379381761999</v>
      </c>
      <c r="U9" s="69">
        <v>-1.1967957753298499</v>
      </c>
      <c r="V9" s="54"/>
      <c r="W9" s="54"/>
    </row>
    <row r="10" spans="1:23" ht="14.25" thickBot="1" x14ac:dyDescent="0.2">
      <c r="A10" s="44"/>
      <c r="B10" s="46" t="s">
        <v>8</v>
      </c>
      <c r="C10" s="52"/>
      <c r="D10" s="67">
        <v>458332.55589999998</v>
      </c>
      <c r="E10" s="67">
        <v>481055</v>
      </c>
      <c r="F10" s="68">
        <v>95.276539252268506</v>
      </c>
      <c r="G10" s="67">
        <v>100232.0487</v>
      </c>
      <c r="H10" s="68">
        <v>357.27146341367802</v>
      </c>
      <c r="I10" s="67">
        <v>75129.353300000002</v>
      </c>
      <c r="J10" s="68">
        <v>16.391886706034398</v>
      </c>
      <c r="K10" s="67">
        <v>19598.5929</v>
      </c>
      <c r="L10" s="68">
        <v>19.553219907396699</v>
      </c>
      <c r="M10" s="68">
        <v>2.83340547371643</v>
      </c>
      <c r="N10" s="67">
        <v>11188189.58</v>
      </c>
      <c r="O10" s="67">
        <v>16566763.8881</v>
      </c>
      <c r="P10" s="67">
        <v>107699</v>
      </c>
      <c r="Q10" s="67">
        <v>108337</v>
      </c>
      <c r="R10" s="68">
        <v>-0.58890314481663297</v>
      </c>
      <c r="S10" s="67">
        <v>4.2556807017706797</v>
      </c>
      <c r="T10" s="67">
        <v>4.65982336967057</v>
      </c>
      <c r="U10" s="69">
        <v>-9.4965458224282493</v>
      </c>
      <c r="V10" s="54"/>
      <c r="W10" s="54"/>
    </row>
    <row r="11" spans="1:23" ht="14.25" thickBot="1" x14ac:dyDescent="0.2">
      <c r="A11" s="44"/>
      <c r="B11" s="46" t="s">
        <v>9</v>
      </c>
      <c r="C11" s="52"/>
      <c r="D11" s="67">
        <v>83553.268200000006</v>
      </c>
      <c r="E11" s="67">
        <v>141487</v>
      </c>
      <c r="F11" s="68">
        <v>59.053671503388998</v>
      </c>
      <c r="G11" s="67">
        <v>83014.709000000003</v>
      </c>
      <c r="H11" s="68">
        <v>0.64875153630905602</v>
      </c>
      <c r="I11" s="67">
        <v>19736.373899999999</v>
      </c>
      <c r="J11" s="68">
        <v>23.621306892218001</v>
      </c>
      <c r="K11" s="67">
        <v>15184.9869</v>
      </c>
      <c r="L11" s="68">
        <v>18.291923302411401</v>
      </c>
      <c r="M11" s="68">
        <v>0.29972939917386399</v>
      </c>
      <c r="N11" s="67">
        <v>2610158.9330000002</v>
      </c>
      <c r="O11" s="67">
        <v>4996046.1023000004</v>
      </c>
      <c r="P11" s="67">
        <v>3943</v>
      </c>
      <c r="Q11" s="67">
        <v>4116</v>
      </c>
      <c r="R11" s="68">
        <v>-4.2031098153547104</v>
      </c>
      <c r="S11" s="67">
        <v>21.1902785188942</v>
      </c>
      <c r="T11" s="67">
        <v>21.4877382167153</v>
      </c>
      <c r="U11" s="69">
        <v>-1.40375548889454</v>
      </c>
      <c r="V11" s="54"/>
      <c r="W11" s="54"/>
    </row>
    <row r="12" spans="1:23" ht="14.25" thickBot="1" x14ac:dyDescent="0.2">
      <c r="A12" s="44"/>
      <c r="B12" s="46" t="s">
        <v>10</v>
      </c>
      <c r="C12" s="52"/>
      <c r="D12" s="67">
        <v>162304.307</v>
      </c>
      <c r="E12" s="67">
        <v>194402</v>
      </c>
      <c r="F12" s="68">
        <v>83.489010915525597</v>
      </c>
      <c r="G12" s="67">
        <v>165093.7427</v>
      </c>
      <c r="H12" s="68">
        <v>-1.6896071615923001</v>
      </c>
      <c r="I12" s="67">
        <v>22295.725999999999</v>
      </c>
      <c r="J12" s="68">
        <v>13.7369897398964</v>
      </c>
      <c r="K12" s="67">
        <v>22939.846300000001</v>
      </c>
      <c r="L12" s="68">
        <v>13.8950428555522</v>
      </c>
      <c r="M12" s="68">
        <v>-2.8078666769445999E-2</v>
      </c>
      <c r="N12" s="67">
        <v>8052785.5729</v>
      </c>
      <c r="O12" s="67">
        <v>19496556.012600001</v>
      </c>
      <c r="P12" s="67">
        <v>1454</v>
      </c>
      <c r="Q12" s="67">
        <v>1335</v>
      </c>
      <c r="R12" s="68">
        <v>8.9138576779026302</v>
      </c>
      <c r="S12" s="67">
        <v>111.62607083906499</v>
      </c>
      <c r="T12" s="67">
        <v>123.626369588015</v>
      </c>
      <c r="U12" s="69">
        <v>-10.750444460462599</v>
      </c>
      <c r="V12" s="54"/>
      <c r="W12" s="54"/>
    </row>
    <row r="13" spans="1:23" ht="14.25" thickBot="1" x14ac:dyDescent="0.2">
      <c r="A13" s="44"/>
      <c r="B13" s="46" t="s">
        <v>11</v>
      </c>
      <c r="C13" s="52"/>
      <c r="D13" s="67">
        <v>408350.6384</v>
      </c>
      <c r="E13" s="67">
        <v>406148</v>
      </c>
      <c r="F13" s="68">
        <v>100.542324078907</v>
      </c>
      <c r="G13" s="67">
        <v>295049.61349999998</v>
      </c>
      <c r="H13" s="68">
        <v>38.400668808196897</v>
      </c>
      <c r="I13" s="67">
        <v>76995.141600000003</v>
      </c>
      <c r="J13" s="68">
        <v>18.855153968090399</v>
      </c>
      <c r="K13" s="67">
        <v>51534.139000000003</v>
      </c>
      <c r="L13" s="68">
        <v>17.466262161363598</v>
      </c>
      <c r="M13" s="68">
        <v>0.49406089039345402</v>
      </c>
      <c r="N13" s="67">
        <v>12476035.908</v>
      </c>
      <c r="O13" s="67">
        <v>24271026.299899999</v>
      </c>
      <c r="P13" s="67">
        <v>14025</v>
      </c>
      <c r="Q13" s="67">
        <v>12960</v>
      </c>
      <c r="R13" s="68">
        <v>8.2175925925925792</v>
      </c>
      <c r="S13" s="67">
        <v>29.1159100463458</v>
      </c>
      <c r="T13" s="67">
        <v>29.7017982253086</v>
      </c>
      <c r="U13" s="69">
        <v>-2.01226126207367</v>
      </c>
      <c r="V13" s="54"/>
      <c r="W13" s="54"/>
    </row>
    <row r="14" spans="1:23" ht="14.25" thickBot="1" x14ac:dyDescent="0.2">
      <c r="A14" s="44"/>
      <c r="B14" s="46" t="s">
        <v>12</v>
      </c>
      <c r="C14" s="52"/>
      <c r="D14" s="67">
        <v>151909.94589999999</v>
      </c>
      <c r="E14" s="67">
        <v>117896</v>
      </c>
      <c r="F14" s="68">
        <v>128.85080571011699</v>
      </c>
      <c r="G14" s="67">
        <v>162584.85449999999</v>
      </c>
      <c r="H14" s="68">
        <v>-6.5657460117233803</v>
      </c>
      <c r="I14" s="67">
        <v>26601.703000000001</v>
      </c>
      <c r="J14" s="68">
        <v>17.511495275965299</v>
      </c>
      <c r="K14" s="67">
        <v>12835.4537</v>
      </c>
      <c r="L14" s="68">
        <v>7.8946183145244904</v>
      </c>
      <c r="M14" s="68">
        <v>1.07251754567897</v>
      </c>
      <c r="N14" s="67">
        <v>7573508.3446000004</v>
      </c>
      <c r="O14" s="67">
        <v>14132677.3654</v>
      </c>
      <c r="P14" s="67">
        <v>2411</v>
      </c>
      <c r="Q14" s="67">
        <v>3227</v>
      </c>
      <c r="R14" s="68">
        <v>-25.286643941741598</v>
      </c>
      <c r="S14" s="67">
        <v>63.0070285773538</v>
      </c>
      <c r="T14" s="67">
        <v>53.400709265571699</v>
      </c>
      <c r="U14" s="69">
        <v>15.246424928590899</v>
      </c>
      <c r="V14" s="54"/>
      <c r="W14" s="54"/>
    </row>
    <row r="15" spans="1:23" ht="14.25" thickBot="1" x14ac:dyDescent="0.2">
      <c r="A15" s="44"/>
      <c r="B15" s="46" t="s">
        <v>13</v>
      </c>
      <c r="C15" s="52"/>
      <c r="D15" s="67">
        <v>111864.4325</v>
      </c>
      <c r="E15" s="67">
        <v>82118</v>
      </c>
      <c r="F15" s="68">
        <v>136.22400996127499</v>
      </c>
      <c r="G15" s="67">
        <v>112457.08839999999</v>
      </c>
      <c r="H15" s="68">
        <v>-0.527006263839913</v>
      </c>
      <c r="I15" s="67">
        <v>4130.0330999999996</v>
      </c>
      <c r="J15" s="68">
        <v>3.6919984374836901</v>
      </c>
      <c r="K15" s="67">
        <v>5989.0304999999998</v>
      </c>
      <c r="L15" s="68">
        <v>5.3256140499543703</v>
      </c>
      <c r="M15" s="68">
        <v>-0.31040038951212501</v>
      </c>
      <c r="N15" s="67">
        <v>5379176.1409</v>
      </c>
      <c r="O15" s="67">
        <v>10638701.671499999</v>
      </c>
      <c r="P15" s="67">
        <v>4555</v>
      </c>
      <c r="Q15" s="67">
        <v>4541</v>
      </c>
      <c r="R15" s="68">
        <v>0.30830213609336399</v>
      </c>
      <c r="S15" s="67">
        <v>24.558602085620201</v>
      </c>
      <c r="T15" s="67">
        <v>26.047153908830701</v>
      </c>
      <c r="U15" s="69">
        <v>-6.0612237537822002</v>
      </c>
      <c r="V15" s="54"/>
      <c r="W15" s="54"/>
    </row>
    <row r="16" spans="1:23" ht="14.25" thickBot="1" x14ac:dyDescent="0.2">
      <c r="A16" s="44"/>
      <c r="B16" s="46" t="s">
        <v>14</v>
      </c>
      <c r="C16" s="52"/>
      <c r="D16" s="67">
        <v>1813876.5171999999</v>
      </c>
      <c r="E16" s="67">
        <v>1864896</v>
      </c>
      <c r="F16" s="68">
        <v>97.264218337108403</v>
      </c>
      <c r="G16" s="67">
        <v>574549.12540000002</v>
      </c>
      <c r="H16" s="68">
        <v>215.704338760795</v>
      </c>
      <c r="I16" s="67">
        <v>64057.870999999999</v>
      </c>
      <c r="J16" s="68">
        <v>3.5315453060103201</v>
      </c>
      <c r="K16" s="67">
        <v>17791.418699999998</v>
      </c>
      <c r="L16" s="68">
        <v>3.0965879005757202</v>
      </c>
      <c r="M16" s="68">
        <v>2.6004925790431801</v>
      </c>
      <c r="N16" s="67">
        <v>53765320.730999999</v>
      </c>
      <c r="O16" s="67">
        <v>79945955.468099996</v>
      </c>
      <c r="P16" s="67">
        <v>72560</v>
      </c>
      <c r="Q16" s="67">
        <v>76010</v>
      </c>
      <c r="R16" s="68">
        <v>-4.5388764636232102</v>
      </c>
      <c r="S16" s="67">
        <v>24.9982981973539</v>
      </c>
      <c r="T16" s="67">
        <v>26.278897626628101</v>
      </c>
      <c r="U16" s="69">
        <v>-5.1227464332340702</v>
      </c>
      <c r="V16" s="54"/>
      <c r="W16" s="54"/>
    </row>
    <row r="17" spans="1:21" ht="12" thickBot="1" x14ac:dyDescent="0.2">
      <c r="A17" s="44"/>
      <c r="B17" s="46" t="s">
        <v>15</v>
      </c>
      <c r="C17" s="52"/>
      <c r="D17" s="67">
        <v>2361918.8553999998</v>
      </c>
      <c r="E17" s="67">
        <v>3164596</v>
      </c>
      <c r="F17" s="68">
        <v>74.635715124458201</v>
      </c>
      <c r="G17" s="67">
        <v>525855.6004</v>
      </c>
      <c r="H17" s="68">
        <v>349.15730736791102</v>
      </c>
      <c r="I17" s="67">
        <v>247202.54139999999</v>
      </c>
      <c r="J17" s="68">
        <v>10.466174180151301</v>
      </c>
      <c r="K17" s="67">
        <v>59141.798499999997</v>
      </c>
      <c r="L17" s="68">
        <v>11.246775437023601</v>
      </c>
      <c r="M17" s="68">
        <v>3.17982793336932</v>
      </c>
      <c r="N17" s="67">
        <v>79246403.210899994</v>
      </c>
      <c r="O17" s="67">
        <v>107051125.7836</v>
      </c>
      <c r="P17" s="67">
        <v>21461</v>
      </c>
      <c r="Q17" s="67">
        <v>24131</v>
      </c>
      <c r="R17" s="68">
        <v>-11.064605693920701</v>
      </c>
      <c r="S17" s="67">
        <v>110.056328008946</v>
      </c>
      <c r="T17" s="67">
        <v>110.08494875057001</v>
      </c>
      <c r="U17" s="69">
        <v>-2.6005539291676E-2</v>
      </c>
    </row>
    <row r="18" spans="1:21" ht="12" thickBot="1" x14ac:dyDescent="0.2">
      <c r="A18" s="44"/>
      <c r="B18" s="46" t="s">
        <v>16</v>
      </c>
      <c r="C18" s="52"/>
      <c r="D18" s="67">
        <v>3248505.1304000001</v>
      </c>
      <c r="E18" s="67">
        <v>4126496</v>
      </c>
      <c r="F18" s="68">
        <v>78.723089284468003</v>
      </c>
      <c r="G18" s="67">
        <v>1392764.9532000001</v>
      </c>
      <c r="H18" s="68">
        <v>133.241447017767</v>
      </c>
      <c r="I18" s="67">
        <v>413433.9999</v>
      </c>
      <c r="J18" s="68">
        <v>12.7269000141333</v>
      </c>
      <c r="K18" s="67">
        <v>195326.38959999999</v>
      </c>
      <c r="L18" s="68">
        <v>14.024361336148001</v>
      </c>
      <c r="M18" s="68">
        <v>1.1166315557598401</v>
      </c>
      <c r="N18" s="67">
        <v>162044965.9294</v>
      </c>
      <c r="O18" s="67">
        <v>235926347.64840001</v>
      </c>
      <c r="P18" s="67">
        <v>105677</v>
      </c>
      <c r="Q18" s="67">
        <v>108309</v>
      </c>
      <c r="R18" s="68">
        <v>-2.4300842958572302</v>
      </c>
      <c r="S18" s="67">
        <v>30.7399446464226</v>
      </c>
      <c r="T18" s="67">
        <v>33.073793549012599</v>
      </c>
      <c r="U18" s="69">
        <v>-7.5922352152366797</v>
      </c>
    </row>
    <row r="19" spans="1:21" ht="12" thickBot="1" x14ac:dyDescent="0.2">
      <c r="A19" s="44"/>
      <c r="B19" s="46" t="s">
        <v>17</v>
      </c>
      <c r="C19" s="52"/>
      <c r="D19" s="67">
        <v>1328438.4158999999</v>
      </c>
      <c r="E19" s="67">
        <v>1708420</v>
      </c>
      <c r="F19" s="68">
        <v>77.758303924093596</v>
      </c>
      <c r="G19" s="67">
        <v>520984.51730000001</v>
      </c>
      <c r="H19" s="68">
        <v>154.986160200043</v>
      </c>
      <c r="I19" s="67">
        <v>123034.9353</v>
      </c>
      <c r="J19" s="68">
        <v>9.2616213011760404</v>
      </c>
      <c r="K19" s="67">
        <v>64814.391499999998</v>
      </c>
      <c r="L19" s="68">
        <v>12.440751950921699</v>
      </c>
      <c r="M19" s="68">
        <v>0.89826568533008599</v>
      </c>
      <c r="N19" s="67">
        <v>34692353.635700002</v>
      </c>
      <c r="O19" s="67">
        <v>59429142.984700002</v>
      </c>
      <c r="P19" s="67">
        <v>20206</v>
      </c>
      <c r="Q19" s="67">
        <v>20973</v>
      </c>
      <c r="R19" s="68">
        <v>-3.65708291613026</v>
      </c>
      <c r="S19" s="67">
        <v>65.744749871325297</v>
      </c>
      <c r="T19" s="67">
        <v>67.699568626329096</v>
      </c>
      <c r="U19" s="69">
        <v>-2.9733457938918102</v>
      </c>
    </row>
    <row r="20" spans="1:21" ht="12" thickBot="1" x14ac:dyDescent="0.2">
      <c r="A20" s="44"/>
      <c r="B20" s="46" t="s">
        <v>18</v>
      </c>
      <c r="C20" s="52"/>
      <c r="D20" s="67">
        <v>991249.85660000006</v>
      </c>
      <c r="E20" s="67">
        <v>1242501</v>
      </c>
      <c r="F20" s="68">
        <v>79.778596282819905</v>
      </c>
      <c r="G20" s="67">
        <v>658393.25439999998</v>
      </c>
      <c r="H20" s="68">
        <v>50.555894972425797</v>
      </c>
      <c r="I20" s="67">
        <v>96599.546100000007</v>
      </c>
      <c r="J20" s="68">
        <v>9.7452267414532301</v>
      </c>
      <c r="K20" s="67">
        <v>61199.032800000001</v>
      </c>
      <c r="L20" s="68">
        <v>9.2952095713330607</v>
      </c>
      <c r="M20" s="68">
        <v>0.57844890156499296</v>
      </c>
      <c r="N20" s="67">
        <v>48441720.545299999</v>
      </c>
      <c r="O20" s="67">
        <v>91674672.502000004</v>
      </c>
      <c r="P20" s="67">
        <v>35938</v>
      </c>
      <c r="Q20" s="67">
        <v>36549</v>
      </c>
      <c r="R20" s="68">
        <v>-1.6717283646611401</v>
      </c>
      <c r="S20" s="67">
        <v>27.582220952751999</v>
      </c>
      <c r="T20" s="67">
        <v>28.302943689293802</v>
      </c>
      <c r="U20" s="69">
        <v>-2.6129974731783099</v>
      </c>
    </row>
    <row r="21" spans="1:21" ht="12" thickBot="1" x14ac:dyDescent="0.2">
      <c r="A21" s="44"/>
      <c r="B21" s="46" t="s">
        <v>19</v>
      </c>
      <c r="C21" s="52"/>
      <c r="D21" s="67">
        <v>787747.98019999999</v>
      </c>
      <c r="E21" s="67">
        <v>903222</v>
      </c>
      <c r="F21" s="68">
        <v>87.215322501002007</v>
      </c>
      <c r="G21" s="67">
        <v>376315.99280000001</v>
      </c>
      <c r="H21" s="68">
        <v>109.331517998669</v>
      </c>
      <c r="I21" s="67">
        <v>111175.0105</v>
      </c>
      <c r="J21" s="68">
        <v>14.1130175251956</v>
      </c>
      <c r="K21" s="67">
        <v>20739.7019</v>
      </c>
      <c r="L21" s="68">
        <v>5.51124647817519</v>
      </c>
      <c r="M21" s="68">
        <v>4.3604922113176601</v>
      </c>
      <c r="N21" s="67">
        <v>23076315.201000001</v>
      </c>
      <c r="O21" s="67">
        <v>36613710.691299997</v>
      </c>
      <c r="P21" s="67">
        <v>34144</v>
      </c>
      <c r="Q21" s="67">
        <v>35417</v>
      </c>
      <c r="R21" s="68">
        <v>-3.5943191122907101</v>
      </c>
      <c r="S21" s="67">
        <v>23.0713443123243</v>
      </c>
      <c r="T21" s="67">
        <v>25.2478536267894</v>
      </c>
      <c r="U21" s="69">
        <v>-9.4338209555585699</v>
      </c>
    </row>
    <row r="22" spans="1:21" ht="12" thickBot="1" x14ac:dyDescent="0.2">
      <c r="A22" s="44"/>
      <c r="B22" s="46" t="s">
        <v>20</v>
      </c>
      <c r="C22" s="52"/>
      <c r="D22" s="67">
        <v>1940419.3498</v>
      </c>
      <c r="E22" s="67">
        <v>2411602</v>
      </c>
      <c r="F22" s="68">
        <v>80.461840295372099</v>
      </c>
      <c r="G22" s="67">
        <v>841913.49820000003</v>
      </c>
      <c r="H22" s="68">
        <v>130.47728228001901</v>
      </c>
      <c r="I22" s="67">
        <v>259847.9828</v>
      </c>
      <c r="J22" s="68">
        <v>13.3913312515041</v>
      </c>
      <c r="K22" s="67">
        <v>119745.51639999999</v>
      </c>
      <c r="L22" s="68">
        <v>14.223018950998499</v>
      </c>
      <c r="M22" s="68">
        <v>1.1700017721916101</v>
      </c>
      <c r="N22" s="67">
        <v>54444618.667999998</v>
      </c>
      <c r="O22" s="67">
        <v>92150188.369800001</v>
      </c>
      <c r="P22" s="67">
        <v>84487</v>
      </c>
      <c r="Q22" s="67">
        <v>84237</v>
      </c>
      <c r="R22" s="68">
        <v>0.29678169925329001</v>
      </c>
      <c r="S22" s="67">
        <v>22.967075997490699</v>
      </c>
      <c r="T22" s="67">
        <v>25.046903760817699</v>
      </c>
      <c r="U22" s="69">
        <v>-9.0556924336131797</v>
      </c>
    </row>
    <row r="23" spans="1:21" ht="12" thickBot="1" x14ac:dyDescent="0.2">
      <c r="A23" s="44"/>
      <c r="B23" s="46" t="s">
        <v>21</v>
      </c>
      <c r="C23" s="52"/>
      <c r="D23" s="67">
        <v>2568475.5088</v>
      </c>
      <c r="E23" s="67">
        <v>2720580</v>
      </c>
      <c r="F23" s="68">
        <v>94.409115291592201</v>
      </c>
      <c r="G23" s="67">
        <v>1965636.7653000001</v>
      </c>
      <c r="H23" s="68">
        <v>30.6688781031216</v>
      </c>
      <c r="I23" s="67">
        <v>349475.8027</v>
      </c>
      <c r="J23" s="68">
        <v>13.6063513746828</v>
      </c>
      <c r="K23" s="67">
        <v>220024.09179999999</v>
      </c>
      <c r="L23" s="68">
        <v>11.193527496236999</v>
      </c>
      <c r="M23" s="68">
        <v>0.58835243832148398</v>
      </c>
      <c r="N23" s="67">
        <v>85560356.094400004</v>
      </c>
      <c r="O23" s="67">
        <v>179174114.57100001</v>
      </c>
      <c r="P23" s="67">
        <v>79730</v>
      </c>
      <c r="Q23" s="67">
        <v>71103</v>
      </c>
      <c r="R23" s="68">
        <v>12.133102682024701</v>
      </c>
      <c r="S23" s="67">
        <v>32.214668365734397</v>
      </c>
      <c r="T23" s="67">
        <v>30.733062536039299</v>
      </c>
      <c r="U23" s="69">
        <v>4.5991652401147203</v>
      </c>
    </row>
    <row r="24" spans="1:21" ht="12" thickBot="1" x14ac:dyDescent="0.2">
      <c r="A24" s="44"/>
      <c r="B24" s="46" t="s">
        <v>22</v>
      </c>
      <c r="C24" s="52"/>
      <c r="D24" s="67">
        <v>381544.80609999999</v>
      </c>
      <c r="E24" s="67">
        <v>596573</v>
      </c>
      <c r="F24" s="68">
        <v>63.956096923595297</v>
      </c>
      <c r="G24" s="67">
        <v>214804.35639999999</v>
      </c>
      <c r="H24" s="68">
        <v>77.624333367570401</v>
      </c>
      <c r="I24" s="67">
        <v>71530.071599999996</v>
      </c>
      <c r="J24" s="68">
        <v>18.747489274235502</v>
      </c>
      <c r="K24" s="67">
        <v>31630.884900000001</v>
      </c>
      <c r="L24" s="68">
        <v>14.7254391997052</v>
      </c>
      <c r="M24" s="68">
        <v>1.2613996360247299</v>
      </c>
      <c r="N24" s="67">
        <v>14598878.4757</v>
      </c>
      <c r="O24" s="67">
        <v>24172975.727400001</v>
      </c>
      <c r="P24" s="67">
        <v>23076</v>
      </c>
      <c r="Q24" s="67">
        <v>25483</v>
      </c>
      <c r="R24" s="68">
        <v>-9.4455126947376709</v>
      </c>
      <c r="S24" s="67">
        <v>16.534269635118701</v>
      </c>
      <c r="T24" s="67">
        <v>18.966874402542899</v>
      </c>
      <c r="U24" s="69">
        <v>-14.712502100832401</v>
      </c>
    </row>
    <row r="25" spans="1:21" ht="12" thickBot="1" x14ac:dyDescent="0.2">
      <c r="A25" s="44"/>
      <c r="B25" s="46" t="s">
        <v>23</v>
      </c>
      <c r="C25" s="52"/>
      <c r="D25" s="67">
        <v>394748.99739999999</v>
      </c>
      <c r="E25" s="67">
        <v>524202</v>
      </c>
      <c r="F25" s="68">
        <v>75.304748436671403</v>
      </c>
      <c r="G25" s="67">
        <v>215321.55290000001</v>
      </c>
      <c r="H25" s="68">
        <v>83.329997431018896</v>
      </c>
      <c r="I25" s="67">
        <v>39336.922299999998</v>
      </c>
      <c r="J25" s="68">
        <v>9.9650467915286001</v>
      </c>
      <c r="K25" s="67">
        <v>19684.562399999999</v>
      </c>
      <c r="L25" s="68">
        <v>9.1419377832287605</v>
      </c>
      <c r="M25" s="68">
        <v>0.99836407336136601</v>
      </c>
      <c r="N25" s="67">
        <v>15964700.6943</v>
      </c>
      <c r="O25" s="67">
        <v>31678511.146000002</v>
      </c>
      <c r="P25" s="67">
        <v>19503</v>
      </c>
      <c r="Q25" s="67">
        <v>21655</v>
      </c>
      <c r="R25" s="68">
        <v>-9.9376587393211793</v>
      </c>
      <c r="S25" s="67">
        <v>20.240424416756401</v>
      </c>
      <c r="T25" s="67">
        <v>21.2495483029323</v>
      </c>
      <c r="U25" s="69">
        <v>-4.9856854055912398</v>
      </c>
    </row>
    <row r="26" spans="1:21" ht="12" thickBot="1" x14ac:dyDescent="0.2">
      <c r="A26" s="44"/>
      <c r="B26" s="46" t="s">
        <v>24</v>
      </c>
      <c r="C26" s="52"/>
      <c r="D26" s="67">
        <v>536611.77300000004</v>
      </c>
      <c r="E26" s="67">
        <v>567088</v>
      </c>
      <c r="F26" s="68">
        <v>94.625838141523005</v>
      </c>
      <c r="G26" s="67">
        <v>372462.77480000001</v>
      </c>
      <c r="H26" s="68">
        <v>44.071249345157398</v>
      </c>
      <c r="I26" s="67">
        <v>121540.2338</v>
      </c>
      <c r="J26" s="68">
        <v>22.649565275192</v>
      </c>
      <c r="K26" s="67">
        <v>80396.653300000005</v>
      </c>
      <c r="L26" s="68">
        <v>21.585151252543401</v>
      </c>
      <c r="M26" s="68">
        <v>0.51175737808976696</v>
      </c>
      <c r="N26" s="67">
        <v>34208152.520099998</v>
      </c>
      <c r="O26" s="67">
        <v>56878098.959799998</v>
      </c>
      <c r="P26" s="67">
        <v>32981</v>
      </c>
      <c r="Q26" s="67">
        <v>34258</v>
      </c>
      <c r="R26" s="68">
        <v>-3.7275964738163299</v>
      </c>
      <c r="S26" s="67">
        <v>16.270330584275801</v>
      </c>
      <c r="T26" s="67">
        <v>17.1436917070465</v>
      </c>
      <c r="U26" s="69">
        <v>-5.3678142447503898</v>
      </c>
    </row>
    <row r="27" spans="1:21" ht="12" thickBot="1" x14ac:dyDescent="0.2">
      <c r="A27" s="44"/>
      <c r="B27" s="46" t="s">
        <v>25</v>
      </c>
      <c r="C27" s="52"/>
      <c r="D27" s="67">
        <v>259728.2384</v>
      </c>
      <c r="E27" s="67">
        <v>355651</v>
      </c>
      <c r="F27" s="68">
        <v>73.028963337654105</v>
      </c>
      <c r="G27" s="67">
        <v>222234.81289999999</v>
      </c>
      <c r="H27" s="68">
        <v>16.871085592189001</v>
      </c>
      <c r="I27" s="67">
        <v>74742.147200000007</v>
      </c>
      <c r="J27" s="68">
        <v>28.7770585364275</v>
      </c>
      <c r="K27" s="67">
        <v>64771.589699999997</v>
      </c>
      <c r="L27" s="68">
        <v>29.145564034175699</v>
      </c>
      <c r="M27" s="68">
        <v>0.153934117507077</v>
      </c>
      <c r="N27" s="67">
        <v>9239608.0231999997</v>
      </c>
      <c r="O27" s="67">
        <v>18289936.483899999</v>
      </c>
      <c r="P27" s="67">
        <v>27964</v>
      </c>
      <c r="Q27" s="67">
        <v>28807</v>
      </c>
      <c r="R27" s="68">
        <v>-2.9263720623459601</v>
      </c>
      <c r="S27" s="67">
        <v>9.2879501644972091</v>
      </c>
      <c r="T27" s="67">
        <v>10.092695497622101</v>
      </c>
      <c r="U27" s="69">
        <v>-8.6644019280055797</v>
      </c>
    </row>
    <row r="28" spans="1:21" ht="12" thickBot="1" x14ac:dyDescent="0.2">
      <c r="A28" s="44"/>
      <c r="B28" s="46" t="s">
        <v>26</v>
      </c>
      <c r="C28" s="52"/>
      <c r="D28" s="67">
        <v>623237.92969999998</v>
      </c>
      <c r="E28" s="67">
        <v>803952</v>
      </c>
      <c r="F28" s="68">
        <v>77.521783601508602</v>
      </c>
      <c r="G28" s="67">
        <v>625508.95120000001</v>
      </c>
      <c r="H28" s="68">
        <v>-0.36306778594346101</v>
      </c>
      <c r="I28" s="67">
        <v>60184.749600000003</v>
      </c>
      <c r="J28" s="68">
        <v>9.6567854316842308</v>
      </c>
      <c r="K28" s="67">
        <v>51149.967400000001</v>
      </c>
      <c r="L28" s="68">
        <v>8.17733580021069</v>
      </c>
      <c r="M28" s="68">
        <v>0.17663319566455901</v>
      </c>
      <c r="N28" s="67">
        <v>29556628.901000001</v>
      </c>
      <c r="O28" s="67">
        <v>72432988.496600002</v>
      </c>
      <c r="P28" s="67">
        <v>27080</v>
      </c>
      <c r="Q28" s="67">
        <v>29652</v>
      </c>
      <c r="R28" s="68">
        <v>-8.6739511668690099</v>
      </c>
      <c r="S28" s="67">
        <v>23.014694597488901</v>
      </c>
      <c r="T28" s="67">
        <v>24.9884824497504</v>
      </c>
      <c r="U28" s="69">
        <v>-8.5762070137436108</v>
      </c>
    </row>
    <row r="29" spans="1:21" ht="12" thickBot="1" x14ac:dyDescent="0.2">
      <c r="A29" s="44"/>
      <c r="B29" s="46" t="s">
        <v>27</v>
      </c>
      <c r="C29" s="52"/>
      <c r="D29" s="67">
        <v>684559.2622</v>
      </c>
      <c r="E29" s="67">
        <v>980390</v>
      </c>
      <c r="F29" s="68">
        <v>69.825198359836406</v>
      </c>
      <c r="G29" s="67">
        <v>601569.23470000003</v>
      </c>
      <c r="H29" s="68">
        <v>13.795590384768699</v>
      </c>
      <c r="I29" s="67">
        <v>134309.29689999999</v>
      </c>
      <c r="J29" s="68">
        <v>19.619820272150601</v>
      </c>
      <c r="K29" s="67">
        <v>93260.933900000004</v>
      </c>
      <c r="L29" s="68">
        <v>15.502942723876</v>
      </c>
      <c r="M29" s="68">
        <v>0.44014531362096898</v>
      </c>
      <c r="N29" s="67">
        <v>20254326.068700001</v>
      </c>
      <c r="O29" s="67">
        <v>42102407.889399998</v>
      </c>
      <c r="P29" s="67">
        <v>71309</v>
      </c>
      <c r="Q29" s="67">
        <v>72963</v>
      </c>
      <c r="R29" s="68">
        <v>-2.2669024025876099</v>
      </c>
      <c r="S29" s="67">
        <v>9.5998999032380201</v>
      </c>
      <c r="T29" s="67">
        <v>10.186344451297201</v>
      </c>
      <c r="U29" s="69">
        <v>-6.1088610711597804</v>
      </c>
    </row>
    <row r="30" spans="1:21" ht="12" thickBot="1" x14ac:dyDescent="0.2">
      <c r="A30" s="44"/>
      <c r="B30" s="46" t="s">
        <v>28</v>
      </c>
      <c r="C30" s="52"/>
      <c r="D30" s="67">
        <v>1110020.2619</v>
      </c>
      <c r="E30" s="67">
        <v>1380512</v>
      </c>
      <c r="F30" s="68">
        <v>80.406418915590706</v>
      </c>
      <c r="G30" s="67">
        <v>792414.92</v>
      </c>
      <c r="H30" s="68">
        <v>40.0806867568824</v>
      </c>
      <c r="I30" s="67">
        <v>161015.21489999999</v>
      </c>
      <c r="J30" s="68">
        <v>14.505610431326099</v>
      </c>
      <c r="K30" s="67">
        <v>86935.019100000005</v>
      </c>
      <c r="L30" s="68">
        <v>10.9708962950874</v>
      </c>
      <c r="M30" s="68">
        <v>0.85213296743843503</v>
      </c>
      <c r="N30" s="67">
        <v>45242808.4375</v>
      </c>
      <c r="O30" s="67">
        <v>76707998.091600001</v>
      </c>
      <c r="P30" s="67">
        <v>51803</v>
      </c>
      <c r="Q30" s="67">
        <v>49355</v>
      </c>
      <c r="R30" s="68">
        <v>4.9599837909026299</v>
      </c>
      <c r="S30" s="67">
        <v>21.427721597204801</v>
      </c>
      <c r="T30" s="67">
        <v>22.245771690811502</v>
      </c>
      <c r="U30" s="69">
        <v>-3.81771850962163</v>
      </c>
    </row>
    <row r="31" spans="1:21" ht="12" thickBot="1" x14ac:dyDescent="0.2">
      <c r="A31" s="44"/>
      <c r="B31" s="46" t="s">
        <v>29</v>
      </c>
      <c r="C31" s="52"/>
      <c r="D31" s="67">
        <v>319411.22489999997</v>
      </c>
      <c r="E31" s="67">
        <v>441335</v>
      </c>
      <c r="F31" s="68">
        <v>72.373871299579704</v>
      </c>
      <c r="G31" s="67">
        <v>516529.02309999999</v>
      </c>
      <c r="H31" s="68">
        <v>-38.161998529526599</v>
      </c>
      <c r="I31" s="67">
        <v>26576.9696</v>
      </c>
      <c r="J31" s="68">
        <v>8.3206122791459904</v>
      </c>
      <c r="K31" s="67">
        <v>36007.960400000004</v>
      </c>
      <c r="L31" s="68">
        <v>6.9711398178353399</v>
      </c>
      <c r="M31" s="68">
        <v>-0.26191405164953502</v>
      </c>
      <c r="N31" s="67">
        <v>33024504.012899999</v>
      </c>
      <c r="O31" s="67">
        <v>92541833.504199997</v>
      </c>
      <c r="P31" s="67">
        <v>13372</v>
      </c>
      <c r="Q31" s="67">
        <v>12629</v>
      </c>
      <c r="R31" s="68">
        <v>5.8832845039195503</v>
      </c>
      <c r="S31" s="67">
        <v>23.8865708121448</v>
      </c>
      <c r="T31" s="67">
        <v>24.0947022012828</v>
      </c>
      <c r="U31" s="69">
        <v>-0.87133222585539305</v>
      </c>
    </row>
    <row r="32" spans="1:21" ht="12" thickBot="1" x14ac:dyDescent="0.2">
      <c r="A32" s="44"/>
      <c r="B32" s="46" t="s">
        <v>30</v>
      </c>
      <c r="C32" s="52"/>
      <c r="D32" s="67">
        <v>146606.913</v>
      </c>
      <c r="E32" s="67">
        <v>241152</v>
      </c>
      <c r="F32" s="68">
        <v>60.794400626990502</v>
      </c>
      <c r="G32" s="67">
        <v>135575.6691</v>
      </c>
      <c r="H32" s="68">
        <v>8.1365955803348609</v>
      </c>
      <c r="I32" s="67">
        <v>40161.818500000001</v>
      </c>
      <c r="J32" s="68">
        <v>27.394218784212502</v>
      </c>
      <c r="K32" s="67">
        <v>38510.180399999997</v>
      </c>
      <c r="L32" s="68">
        <v>28.404934790766202</v>
      </c>
      <c r="M32" s="68">
        <v>4.2888350115337003E-2</v>
      </c>
      <c r="N32" s="67">
        <v>4117692.1376999998</v>
      </c>
      <c r="O32" s="67">
        <v>8067199.6571000004</v>
      </c>
      <c r="P32" s="67">
        <v>22788</v>
      </c>
      <c r="Q32" s="67">
        <v>22442</v>
      </c>
      <c r="R32" s="68">
        <v>1.5417520720078399</v>
      </c>
      <c r="S32" s="67">
        <v>6.4335138230647697</v>
      </c>
      <c r="T32" s="67">
        <v>6.7252057927101001</v>
      </c>
      <c r="U32" s="69">
        <v>-4.53394486539508</v>
      </c>
    </row>
    <row r="33" spans="1:21" ht="12" thickBot="1" x14ac:dyDescent="0.2">
      <c r="A33" s="44"/>
      <c r="B33" s="46" t="s">
        <v>31</v>
      </c>
      <c r="C33" s="52"/>
      <c r="D33" s="70"/>
      <c r="E33" s="70"/>
      <c r="F33" s="70"/>
      <c r="G33" s="67">
        <v>15.3847</v>
      </c>
      <c r="H33" s="70"/>
      <c r="I33" s="70"/>
      <c r="J33" s="70"/>
      <c r="K33" s="67">
        <v>2.9954999999999998</v>
      </c>
      <c r="L33" s="68">
        <v>19.470642911464001</v>
      </c>
      <c r="M33" s="70"/>
      <c r="N33" s="67">
        <v>51.9114</v>
      </c>
      <c r="O33" s="67">
        <v>76.358000000000004</v>
      </c>
      <c r="P33" s="70"/>
      <c r="Q33" s="70"/>
      <c r="R33" s="70"/>
      <c r="S33" s="70"/>
      <c r="T33" s="70"/>
      <c r="U33" s="71"/>
    </row>
    <row r="34" spans="1:21" ht="12" thickBot="1" x14ac:dyDescent="0.2">
      <c r="A34" s="44"/>
      <c r="B34" s="46" t="s">
        <v>32</v>
      </c>
      <c r="C34" s="52"/>
      <c r="D34" s="67">
        <v>160364.67559999999</v>
      </c>
      <c r="E34" s="67">
        <v>178868</v>
      </c>
      <c r="F34" s="68">
        <v>89.655318782565899</v>
      </c>
      <c r="G34" s="67">
        <v>76954.699900000007</v>
      </c>
      <c r="H34" s="68">
        <v>108.388410075523</v>
      </c>
      <c r="I34" s="67">
        <v>23744.527099999999</v>
      </c>
      <c r="J34" s="68">
        <v>14.806581942787901</v>
      </c>
      <c r="K34" s="67">
        <v>7301.0780999999997</v>
      </c>
      <c r="L34" s="68">
        <v>9.4875012305778608</v>
      </c>
      <c r="M34" s="68">
        <v>2.25219464506208</v>
      </c>
      <c r="N34" s="67">
        <v>9795208.7984999996</v>
      </c>
      <c r="O34" s="67">
        <v>18330930.330200002</v>
      </c>
      <c r="P34" s="67">
        <v>7264</v>
      </c>
      <c r="Q34" s="67">
        <v>8396</v>
      </c>
      <c r="R34" s="68">
        <v>-13.4826107670319</v>
      </c>
      <c r="S34" s="67">
        <v>22.0766348568282</v>
      </c>
      <c r="T34" s="67">
        <v>23.921350250119101</v>
      </c>
      <c r="U34" s="69">
        <v>-8.3559627871470905</v>
      </c>
    </row>
    <row r="35" spans="1:21" ht="12" thickBot="1" x14ac:dyDescent="0.2">
      <c r="A35" s="44"/>
      <c r="B35" s="46" t="s">
        <v>36</v>
      </c>
      <c r="C35" s="52"/>
      <c r="D35" s="70"/>
      <c r="E35" s="67">
        <v>58639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44"/>
      <c r="B36" s="46" t="s">
        <v>37</v>
      </c>
      <c r="C36" s="52"/>
      <c r="D36" s="70"/>
      <c r="E36" s="67">
        <v>0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44"/>
      <c r="B37" s="46" t="s">
        <v>38</v>
      </c>
      <c r="C37" s="52"/>
      <c r="D37" s="70"/>
      <c r="E37" s="67">
        <v>46413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44"/>
      <c r="B38" s="46" t="s">
        <v>33</v>
      </c>
      <c r="C38" s="52"/>
      <c r="D38" s="67">
        <v>483577.77980000002</v>
      </c>
      <c r="E38" s="67">
        <v>134681</v>
      </c>
      <c r="F38" s="68">
        <v>359.05419457829998</v>
      </c>
      <c r="G38" s="67">
        <v>263215.38309999998</v>
      </c>
      <c r="H38" s="68">
        <v>83.7194217544195</v>
      </c>
      <c r="I38" s="67">
        <v>29880.771799999999</v>
      </c>
      <c r="J38" s="68">
        <v>6.1791035585543703</v>
      </c>
      <c r="K38" s="67">
        <v>14473.169900000001</v>
      </c>
      <c r="L38" s="68">
        <v>5.4986033603140099</v>
      </c>
      <c r="M38" s="68">
        <v>1.06456305055881</v>
      </c>
      <c r="N38" s="67">
        <v>9179087.1217</v>
      </c>
      <c r="O38" s="67">
        <v>16451451.239700001</v>
      </c>
      <c r="P38" s="67">
        <v>545</v>
      </c>
      <c r="Q38" s="67">
        <v>525</v>
      </c>
      <c r="R38" s="68">
        <v>3.80952380952382</v>
      </c>
      <c r="S38" s="67">
        <v>887.29867853210999</v>
      </c>
      <c r="T38" s="67">
        <v>755.16321142857203</v>
      </c>
      <c r="U38" s="69">
        <v>14.8918814262335</v>
      </c>
    </row>
    <row r="39" spans="1:21" ht="12" thickBot="1" x14ac:dyDescent="0.2">
      <c r="A39" s="44"/>
      <c r="B39" s="46" t="s">
        <v>34</v>
      </c>
      <c r="C39" s="52"/>
      <c r="D39" s="67">
        <v>584144.46950000001</v>
      </c>
      <c r="E39" s="67">
        <v>283270</v>
      </c>
      <c r="F39" s="68">
        <v>206.21473135171399</v>
      </c>
      <c r="G39" s="67">
        <v>459917.53259999998</v>
      </c>
      <c r="H39" s="68">
        <v>27.0106982436007</v>
      </c>
      <c r="I39" s="67">
        <v>44556.006099999999</v>
      </c>
      <c r="J39" s="68">
        <v>7.62756619747472</v>
      </c>
      <c r="K39" s="67">
        <v>23636.062600000001</v>
      </c>
      <c r="L39" s="68">
        <v>5.13919581764603</v>
      </c>
      <c r="M39" s="68">
        <v>0.88508580528129099</v>
      </c>
      <c r="N39" s="67">
        <v>22616497.066399999</v>
      </c>
      <c r="O39" s="67">
        <v>41425447.370099999</v>
      </c>
      <c r="P39" s="67">
        <v>3231</v>
      </c>
      <c r="Q39" s="67">
        <v>3179</v>
      </c>
      <c r="R39" s="68">
        <v>1.6357345077068199</v>
      </c>
      <c r="S39" s="67">
        <v>180.793707675642</v>
      </c>
      <c r="T39" s="67">
        <v>185.518915319283</v>
      </c>
      <c r="U39" s="69">
        <v>-2.6135907628588302</v>
      </c>
    </row>
    <row r="40" spans="1:21" ht="12" thickBot="1" x14ac:dyDescent="0.2">
      <c r="A40" s="44"/>
      <c r="B40" s="46" t="s">
        <v>39</v>
      </c>
      <c r="C40" s="52"/>
      <c r="D40" s="70"/>
      <c r="E40" s="67">
        <v>53100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44"/>
      <c r="B41" s="46" t="s">
        <v>40</v>
      </c>
      <c r="C41" s="52"/>
      <c r="D41" s="70"/>
      <c r="E41" s="67">
        <v>6694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45"/>
      <c r="B42" s="46" t="s">
        <v>35</v>
      </c>
      <c r="C42" s="52"/>
      <c r="D42" s="72">
        <v>24596.7111</v>
      </c>
      <c r="E42" s="72">
        <v>19375</v>
      </c>
      <c r="F42" s="73">
        <v>126.950766967742</v>
      </c>
      <c r="G42" s="72">
        <v>95000.797600000005</v>
      </c>
      <c r="H42" s="73">
        <v>-74.108942533762502</v>
      </c>
      <c r="I42" s="72">
        <v>3986.7838000000002</v>
      </c>
      <c r="J42" s="73">
        <v>16.208605222833999</v>
      </c>
      <c r="K42" s="72">
        <v>10215.866599999999</v>
      </c>
      <c r="L42" s="73">
        <v>10.7534535057419</v>
      </c>
      <c r="M42" s="73">
        <v>-0.60974590251599403</v>
      </c>
      <c r="N42" s="72">
        <v>1353531.8507999999</v>
      </c>
      <c r="O42" s="72">
        <v>1941874.8266</v>
      </c>
      <c r="P42" s="72">
        <v>41</v>
      </c>
      <c r="Q42" s="72">
        <v>36</v>
      </c>
      <c r="R42" s="73">
        <v>13.8888888888889</v>
      </c>
      <c r="S42" s="72">
        <v>599.91978292682904</v>
      </c>
      <c r="T42" s="72">
        <v>542.09606944444397</v>
      </c>
      <c r="U42" s="74">
        <v>9.6385742107520205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96929</v>
      </c>
      <c r="D2" s="32">
        <v>963396.52884358994</v>
      </c>
      <c r="E2" s="32">
        <v>734955.45927948703</v>
      </c>
      <c r="F2" s="32">
        <v>228441.069564103</v>
      </c>
      <c r="G2" s="32">
        <v>734955.45927948703</v>
      </c>
      <c r="H2" s="32">
        <v>0.23712050305839399</v>
      </c>
    </row>
    <row r="3" spans="1:8" ht="14.25" x14ac:dyDescent="0.2">
      <c r="A3" s="32">
        <v>2</v>
      </c>
      <c r="B3" s="33">
        <v>13</v>
      </c>
      <c r="C3" s="32">
        <v>33131</v>
      </c>
      <c r="D3" s="32">
        <v>244186.71388984201</v>
      </c>
      <c r="E3" s="32">
        <v>185447.195354489</v>
      </c>
      <c r="F3" s="32">
        <v>58739.5185353528</v>
      </c>
      <c r="G3" s="32">
        <v>185447.195354489</v>
      </c>
      <c r="H3" s="32">
        <v>0.240551656556759</v>
      </c>
    </row>
    <row r="4" spans="1:8" ht="14.25" x14ac:dyDescent="0.2">
      <c r="A4" s="32">
        <v>3</v>
      </c>
      <c r="B4" s="33">
        <v>14</v>
      </c>
      <c r="C4" s="32">
        <v>138031</v>
      </c>
      <c r="D4" s="32">
        <v>458334.45252136799</v>
      </c>
      <c r="E4" s="32">
        <v>383203.20301623899</v>
      </c>
      <c r="F4" s="32">
        <v>75131.249505128202</v>
      </c>
      <c r="G4" s="32">
        <v>383203.20301623899</v>
      </c>
      <c r="H4" s="32">
        <v>0.16392232591684899</v>
      </c>
    </row>
    <row r="5" spans="1:8" ht="14.25" x14ac:dyDescent="0.2">
      <c r="A5" s="32">
        <v>4</v>
      </c>
      <c r="B5" s="33">
        <v>15</v>
      </c>
      <c r="C5" s="32">
        <v>5031</v>
      </c>
      <c r="D5" s="32">
        <v>83553.335008547001</v>
      </c>
      <c r="E5" s="32">
        <v>63816.894716239301</v>
      </c>
      <c r="F5" s="32">
        <v>19736.4402923077</v>
      </c>
      <c r="G5" s="32">
        <v>63816.894716239301</v>
      </c>
      <c r="H5" s="32">
        <v>0.23621367465809401</v>
      </c>
    </row>
    <row r="6" spans="1:8" ht="14.25" x14ac:dyDescent="0.2">
      <c r="A6" s="32">
        <v>5</v>
      </c>
      <c r="B6" s="33">
        <v>16</v>
      </c>
      <c r="C6" s="32">
        <v>2387</v>
      </c>
      <c r="D6" s="32">
        <v>162304.31401111101</v>
      </c>
      <c r="E6" s="32">
        <v>140008.58107265001</v>
      </c>
      <c r="F6" s="32">
        <v>22295.7329384615</v>
      </c>
      <c r="G6" s="32">
        <v>140008.58107265001</v>
      </c>
      <c r="H6" s="32">
        <v>0.13736993421465801</v>
      </c>
    </row>
    <row r="7" spans="1:8" ht="14.25" x14ac:dyDescent="0.2">
      <c r="A7" s="32">
        <v>6</v>
      </c>
      <c r="B7" s="33">
        <v>17</v>
      </c>
      <c r="C7" s="32">
        <v>25692</v>
      </c>
      <c r="D7" s="32">
        <v>408351.01760085498</v>
      </c>
      <c r="E7" s="32">
        <v>331355.49654102599</v>
      </c>
      <c r="F7" s="32">
        <v>76995.521059829101</v>
      </c>
      <c r="G7" s="32">
        <v>331355.49654102599</v>
      </c>
      <c r="H7" s="32">
        <v>0.188552293838261</v>
      </c>
    </row>
    <row r="8" spans="1:8" ht="14.25" x14ac:dyDescent="0.2">
      <c r="A8" s="32">
        <v>7</v>
      </c>
      <c r="B8" s="33">
        <v>18</v>
      </c>
      <c r="C8" s="32">
        <v>69246</v>
      </c>
      <c r="D8" s="32">
        <v>151909.950425641</v>
      </c>
      <c r="E8" s="32">
        <v>125308.244236752</v>
      </c>
      <c r="F8" s="32">
        <v>26601.7061888889</v>
      </c>
      <c r="G8" s="32">
        <v>125308.244236752</v>
      </c>
      <c r="H8" s="32">
        <v>0.17511496853466699</v>
      </c>
    </row>
    <row r="9" spans="1:8" ht="14.25" x14ac:dyDescent="0.2">
      <c r="A9" s="32">
        <v>8</v>
      </c>
      <c r="B9" s="33">
        <v>19</v>
      </c>
      <c r="C9" s="32">
        <v>15187</v>
      </c>
      <c r="D9" s="32">
        <v>111864.49808547</v>
      </c>
      <c r="E9" s="32">
        <v>107734.401017949</v>
      </c>
      <c r="F9" s="32">
        <v>4130.0970675213703</v>
      </c>
      <c r="G9" s="32">
        <v>107734.401017949</v>
      </c>
      <c r="H9" s="32">
        <v>3.6920534559282299E-2</v>
      </c>
    </row>
    <row r="10" spans="1:8" ht="14.25" x14ac:dyDescent="0.2">
      <c r="A10" s="32">
        <v>9</v>
      </c>
      <c r="B10" s="33">
        <v>21</v>
      </c>
      <c r="C10" s="32">
        <v>317607</v>
      </c>
      <c r="D10" s="32">
        <v>1813875.95193932</v>
      </c>
      <c r="E10" s="32">
        <v>1749818.6462034199</v>
      </c>
      <c r="F10" s="32">
        <v>64057.305735897397</v>
      </c>
      <c r="G10" s="32">
        <v>1749818.6462034199</v>
      </c>
      <c r="H10" s="35">
        <v>3.5315152432232301E-2</v>
      </c>
    </row>
    <row r="11" spans="1:8" ht="14.25" x14ac:dyDescent="0.2">
      <c r="A11" s="32">
        <v>10</v>
      </c>
      <c r="B11" s="33">
        <v>22</v>
      </c>
      <c r="C11" s="32">
        <v>59483</v>
      </c>
      <c r="D11" s="32">
        <v>2361918.9389017099</v>
      </c>
      <c r="E11" s="32">
        <v>2114716.3139273501</v>
      </c>
      <c r="F11" s="32">
        <v>247202.624974359</v>
      </c>
      <c r="G11" s="32">
        <v>2114716.3139273501</v>
      </c>
      <c r="H11" s="32">
        <v>0.104661773485464</v>
      </c>
    </row>
    <row r="12" spans="1:8" ht="14.25" x14ac:dyDescent="0.2">
      <c r="A12" s="32">
        <v>11</v>
      </c>
      <c r="B12" s="33">
        <v>23</v>
      </c>
      <c r="C12" s="32">
        <v>277881.19900000002</v>
      </c>
      <c r="D12" s="32">
        <v>3248505.16081833</v>
      </c>
      <c r="E12" s="32">
        <v>2835071.1174200298</v>
      </c>
      <c r="F12" s="32">
        <v>413434.04339830601</v>
      </c>
      <c r="G12" s="32">
        <v>2835071.1174200298</v>
      </c>
      <c r="H12" s="32">
        <v>0.12726901233986601</v>
      </c>
    </row>
    <row r="13" spans="1:8" ht="14.25" x14ac:dyDescent="0.2">
      <c r="A13" s="32">
        <v>12</v>
      </c>
      <c r="B13" s="33">
        <v>24</v>
      </c>
      <c r="C13" s="32">
        <v>62125.586000000003</v>
      </c>
      <c r="D13" s="32">
        <v>1328438.37247094</v>
      </c>
      <c r="E13" s="32">
        <v>1205403.47848889</v>
      </c>
      <c r="F13" s="32">
        <v>123034.893982051</v>
      </c>
      <c r="G13" s="32">
        <v>1205403.47848889</v>
      </c>
      <c r="H13" s="32">
        <v>9.2616184936906196E-2</v>
      </c>
    </row>
    <row r="14" spans="1:8" ht="14.25" x14ac:dyDescent="0.2">
      <c r="A14" s="32">
        <v>13</v>
      </c>
      <c r="B14" s="33">
        <v>25</v>
      </c>
      <c r="C14" s="32">
        <v>70134</v>
      </c>
      <c r="D14" s="32">
        <v>991249.93290000001</v>
      </c>
      <c r="E14" s="32">
        <v>894650.31050000002</v>
      </c>
      <c r="F14" s="32">
        <v>96599.622399999993</v>
      </c>
      <c r="G14" s="32">
        <v>894650.31050000002</v>
      </c>
      <c r="H14" s="32">
        <v>9.7452336886811403E-2</v>
      </c>
    </row>
    <row r="15" spans="1:8" ht="14.25" x14ac:dyDescent="0.2">
      <c r="A15" s="32">
        <v>14</v>
      </c>
      <c r="B15" s="33">
        <v>26</v>
      </c>
      <c r="C15" s="32">
        <v>70626</v>
      </c>
      <c r="D15" s="32">
        <v>787747.618790054</v>
      </c>
      <c r="E15" s="32">
        <v>676572.96907993301</v>
      </c>
      <c r="F15" s="32">
        <v>111174.64971011999</v>
      </c>
      <c r="G15" s="32">
        <v>676572.96907993301</v>
      </c>
      <c r="H15" s="32">
        <v>0.14112978199906201</v>
      </c>
    </row>
    <row r="16" spans="1:8" ht="14.25" x14ac:dyDescent="0.2">
      <c r="A16" s="32">
        <v>15</v>
      </c>
      <c r="B16" s="33">
        <v>27</v>
      </c>
      <c r="C16" s="32">
        <v>198927.61900000001</v>
      </c>
      <c r="D16" s="32">
        <v>1940420.8632</v>
      </c>
      <c r="E16" s="32">
        <v>1680571.3762000001</v>
      </c>
      <c r="F16" s="32">
        <v>259849.48699999999</v>
      </c>
      <c r="G16" s="32">
        <v>1680571.3762000001</v>
      </c>
      <c r="H16" s="32">
        <v>0.13391398326416401</v>
      </c>
    </row>
    <row r="17" spans="1:8" ht="14.25" x14ac:dyDescent="0.2">
      <c r="A17" s="32">
        <v>16</v>
      </c>
      <c r="B17" s="33">
        <v>29</v>
      </c>
      <c r="C17" s="32">
        <v>190723</v>
      </c>
      <c r="D17" s="32">
        <v>2568477.0527410302</v>
      </c>
      <c r="E17" s="32">
        <v>2218999.7576623899</v>
      </c>
      <c r="F17" s="32">
        <v>349477.29507863201</v>
      </c>
      <c r="G17" s="32">
        <v>2218999.7576623899</v>
      </c>
      <c r="H17" s="32">
        <v>0.13606401299387799</v>
      </c>
    </row>
    <row r="18" spans="1:8" ht="14.25" x14ac:dyDescent="0.2">
      <c r="A18" s="32">
        <v>17</v>
      </c>
      <c r="B18" s="33">
        <v>31</v>
      </c>
      <c r="C18" s="32">
        <v>35202.900999999998</v>
      </c>
      <c r="D18" s="32">
        <v>381544.81442755501</v>
      </c>
      <c r="E18" s="32">
        <v>310014.73247394001</v>
      </c>
      <c r="F18" s="32">
        <v>71530.081953615096</v>
      </c>
      <c r="G18" s="32">
        <v>310014.73247394001</v>
      </c>
      <c r="H18" s="32">
        <v>0.18747491578658801</v>
      </c>
    </row>
    <row r="19" spans="1:8" ht="14.25" x14ac:dyDescent="0.2">
      <c r="A19" s="32">
        <v>18</v>
      </c>
      <c r="B19" s="33">
        <v>32</v>
      </c>
      <c r="C19" s="32">
        <v>17118.473000000002</v>
      </c>
      <c r="D19" s="32">
        <v>394748.99434998102</v>
      </c>
      <c r="E19" s="32">
        <v>355412.06663806498</v>
      </c>
      <c r="F19" s="32">
        <v>39336.927711915698</v>
      </c>
      <c r="G19" s="32">
        <v>355412.06663806498</v>
      </c>
      <c r="H19" s="32">
        <v>9.9650482394997394E-2</v>
      </c>
    </row>
    <row r="20" spans="1:8" ht="14.25" x14ac:dyDescent="0.2">
      <c r="A20" s="32">
        <v>19</v>
      </c>
      <c r="B20" s="33">
        <v>33</v>
      </c>
      <c r="C20" s="32">
        <v>29408.92</v>
      </c>
      <c r="D20" s="32">
        <v>536611.71731543005</v>
      </c>
      <c r="E20" s="32">
        <v>415071.51253820001</v>
      </c>
      <c r="F20" s="32">
        <v>121540.20477723</v>
      </c>
      <c r="G20" s="32">
        <v>415071.51253820001</v>
      </c>
      <c r="H20" s="32">
        <v>0.22649562217029801</v>
      </c>
    </row>
    <row r="21" spans="1:8" ht="14.25" x14ac:dyDescent="0.2">
      <c r="A21" s="32">
        <v>20</v>
      </c>
      <c r="B21" s="33">
        <v>34</v>
      </c>
      <c r="C21" s="32">
        <v>39093.474999999999</v>
      </c>
      <c r="D21" s="32">
        <v>259728.15850023401</v>
      </c>
      <c r="E21" s="32">
        <v>184986.104863716</v>
      </c>
      <c r="F21" s="32">
        <v>74742.053636518394</v>
      </c>
      <c r="G21" s="32">
        <v>184986.104863716</v>
      </c>
      <c r="H21" s="32">
        <v>0.28777031365450101</v>
      </c>
    </row>
    <row r="22" spans="1:8" ht="14.25" x14ac:dyDescent="0.2">
      <c r="A22" s="32">
        <v>21</v>
      </c>
      <c r="B22" s="33">
        <v>35</v>
      </c>
      <c r="C22" s="32">
        <v>24033.145</v>
      </c>
      <c r="D22" s="32">
        <v>623237.92616283195</v>
      </c>
      <c r="E22" s="32">
        <v>563053.18543097295</v>
      </c>
      <c r="F22" s="32">
        <v>60184.740731858401</v>
      </c>
      <c r="G22" s="32">
        <v>563053.18543097295</v>
      </c>
      <c r="H22" s="32">
        <v>9.6567840635767205E-2</v>
      </c>
    </row>
    <row r="23" spans="1:8" ht="14.25" x14ac:dyDescent="0.2">
      <c r="A23" s="32">
        <v>22</v>
      </c>
      <c r="B23" s="33">
        <v>36</v>
      </c>
      <c r="C23" s="32">
        <v>118923.36900000001</v>
      </c>
      <c r="D23" s="32">
        <v>684559.26118938101</v>
      </c>
      <c r="E23" s="32">
        <v>550249.95231954101</v>
      </c>
      <c r="F23" s="32">
        <v>134309.30886984</v>
      </c>
      <c r="G23" s="32">
        <v>550249.95231954101</v>
      </c>
      <c r="H23" s="32">
        <v>0.196198220496624</v>
      </c>
    </row>
    <row r="24" spans="1:8" ht="14.25" x14ac:dyDescent="0.2">
      <c r="A24" s="32">
        <v>23</v>
      </c>
      <c r="B24" s="33">
        <v>37</v>
      </c>
      <c r="C24" s="32">
        <v>94928.039000000004</v>
      </c>
      <c r="D24" s="32">
        <v>1110020.27521504</v>
      </c>
      <c r="E24" s="32">
        <v>949005.02779789199</v>
      </c>
      <c r="F24" s="32">
        <v>161015.24741715199</v>
      </c>
      <c r="G24" s="32">
        <v>949005.02779789199</v>
      </c>
      <c r="H24" s="32">
        <v>0.14505613186746399</v>
      </c>
    </row>
    <row r="25" spans="1:8" ht="14.25" x14ac:dyDescent="0.2">
      <c r="A25" s="32">
        <v>24</v>
      </c>
      <c r="B25" s="33">
        <v>38</v>
      </c>
      <c r="C25" s="32">
        <v>46089.669000000002</v>
      </c>
      <c r="D25" s="32">
        <v>319411.22093362798</v>
      </c>
      <c r="E25" s="32">
        <v>292834.25247345102</v>
      </c>
      <c r="F25" s="32">
        <v>26576.968460176999</v>
      </c>
      <c r="G25" s="32">
        <v>292834.25247345102</v>
      </c>
      <c r="H25" s="32">
        <v>8.3206120256180696E-2</v>
      </c>
    </row>
    <row r="26" spans="1:8" ht="14.25" x14ac:dyDescent="0.2">
      <c r="A26" s="32">
        <v>25</v>
      </c>
      <c r="B26" s="33">
        <v>39</v>
      </c>
      <c r="C26" s="32">
        <v>87603.471000000005</v>
      </c>
      <c r="D26" s="32">
        <v>146606.87402970999</v>
      </c>
      <c r="E26" s="32">
        <v>106445.10797233001</v>
      </c>
      <c r="F26" s="32">
        <v>40161.766057380002</v>
      </c>
      <c r="G26" s="32">
        <v>106445.10797233001</v>
      </c>
      <c r="H26" s="32">
        <v>0.27394190295088799</v>
      </c>
    </row>
    <row r="27" spans="1:8" ht="14.25" x14ac:dyDescent="0.2">
      <c r="A27" s="32">
        <v>26</v>
      </c>
      <c r="B27" s="33">
        <v>42</v>
      </c>
      <c r="C27" s="32">
        <v>6063.2489999999998</v>
      </c>
      <c r="D27" s="32">
        <v>160364.67430000001</v>
      </c>
      <c r="E27" s="32">
        <v>136620.1409</v>
      </c>
      <c r="F27" s="32">
        <v>23744.5334</v>
      </c>
      <c r="G27" s="32">
        <v>136620.1409</v>
      </c>
      <c r="H27" s="32">
        <v>0.14806585991363799</v>
      </c>
    </row>
    <row r="28" spans="1:8" ht="14.25" x14ac:dyDescent="0.2">
      <c r="A28" s="32">
        <v>27</v>
      </c>
      <c r="B28" s="33">
        <v>75</v>
      </c>
      <c r="C28" s="32">
        <v>549</v>
      </c>
      <c r="D28" s="32">
        <v>483577.77777777798</v>
      </c>
      <c r="E28" s="32">
        <v>453697.00854700903</v>
      </c>
      <c r="F28" s="32">
        <v>29880.769230769201</v>
      </c>
      <c r="G28" s="32">
        <v>453697.00854700903</v>
      </c>
      <c r="H28" s="32">
        <v>6.1791030530978099E-2</v>
      </c>
    </row>
    <row r="29" spans="1:8" ht="14.25" x14ac:dyDescent="0.2">
      <c r="A29" s="32">
        <v>28</v>
      </c>
      <c r="B29" s="33">
        <v>76</v>
      </c>
      <c r="C29" s="32">
        <v>3590</v>
      </c>
      <c r="D29" s="32">
        <v>584144.45565128198</v>
      </c>
      <c r="E29" s="32">
        <v>539588.46724017104</v>
      </c>
      <c r="F29" s="32">
        <v>44555.988411111102</v>
      </c>
      <c r="G29" s="32">
        <v>539588.46724017104</v>
      </c>
      <c r="H29" s="32">
        <v>7.6275633501364196E-2</v>
      </c>
    </row>
    <row r="30" spans="1:8" ht="14.25" x14ac:dyDescent="0.2">
      <c r="A30" s="32">
        <v>29</v>
      </c>
      <c r="B30" s="33">
        <v>99</v>
      </c>
      <c r="C30" s="32">
        <v>41</v>
      </c>
      <c r="D30" s="32">
        <v>24596.711292640499</v>
      </c>
      <c r="E30" s="32">
        <v>20609.9271915891</v>
      </c>
      <c r="F30" s="32">
        <v>3986.7841010513598</v>
      </c>
      <c r="G30" s="32">
        <v>20609.9271915891</v>
      </c>
      <c r="H30" s="32">
        <v>0.16208606319838501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2015-02-25T00:41:10Z</dcterms:modified>
</cp:coreProperties>
</file>