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<sst xmlns="http://schemas.openxmlformats.org/spreadsheetml/2006/main" count="112" uniqueCount="70">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</sst>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9" sqref="N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64578818.088100001</v>
      </c>
      <c r="F3" s="25">
        <f>RA!I7</f>
        <v>6525642.1854999997</v>
      </c>
      <c r="G3" s="16">
        <f>E3-F3</f>
        <v>58053175.902600005</v>
      </c>
      <c r="H3" s="27">
        <f>RA!J7</f>
        <v>10.104926628724501</v>
      </c>
      <c r="I3" s="20">
        <f>SUM(I4:I38)</f>
        <v>64578831.668916479</v>
      </c>
      <c r="J3" s="21">
        <f>SUM(J4:J38)</f>
        <v>58053175.891887814</v>
      </c>
      <c r="K3" s="22">
        <f>E3-I3</f>
        <v>-13.580816477537155</v>
      </c>
      <c r="L3" s="22">
        <f>G3-J3</f>
        <v>1.0712191462516785E-2</v>
      </c>
    </row>
    <row r="4" spans="1:13" x14ac:dyDescent="0.15">
      <c r="A4" s="40">
        <f>RA!A8</f>
        <v>42050</v>
      </c>
      <c r="B4" s="12">
        <v>12</v>
      </c>
      <c r="C4" s="37" t="s">
        <v>6</v>
      </c>
      <c r="D4" s="37"/>
      <c r="E4" s="15">
        <f>VLOOKUP(C4,RA!B8:D36,3,0)</f>
        <v>2638467.3081</v>
      </c>
      <c r="F4" s="25">
        <f>VLOOKUP(C4,RA!B8:I39,8,0)</f>
        <v>564195.60620000004</v>
      </c>
      <c r="G4" s="16">
        <f t="shared" ref="G4:G38" si="0">E4-F4</f>
        <v>2074271.7019</v>
      </c>
      <c r="H4" s="27">
        <f>RA!J8</f>
        <v>21.383460180383501</v>
      </c>
      <c r="I4" s="20">
        <f>VLOOKUP(B4,RMS!B:D,3,FALSE)</f>
        <v>2638471.4575076899</v>
      </c>
      <c r="J4" s="21">
        <f>VLOOKUP(B4,RMS!B:E,4,FALSE)</f>
        <v>2074271.74131624</v>
      </c>
      <c r="K4" s="22">
        <f t="shared" ref="K4:K38" si="1">E4-I4</f>
        <v>-4.1494076899252832</v>
      </c>
      <c r="L4" s="22">
        <f t="shared" ref="L4:L38" si="2">G4-J4</f>
        <v>-3.9416240062564611E-2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313341.2047</v>
      </c>
      <c r="F5" s="25">
        <f>VLOOKUP(C5,RA!B9:I40,8,0)</f>
        <v>37879.6103</v>
      </c>
      <c r="G5" s="16">
        <f t="shared" si="0"/>
        <v>275461.5944</v>
      </c>
      <c r="H5" s="27">
        <f>RA!J9</f>
        <v>12.088933639055499</v>
      </c>
      <c r="I5" s="20">
        <f>VLOOKUP(B5,RMS!B:D,3,FALSE)</f>
        <v>313341.46543814399</v>
      </c>
      <c r="J5" s="21">
        <f>VLOOKUP(B5,RMS!B:E,4,FALSE)</f>
        <v>275461.60577248299</v>
      </c>
      <c r="K5" s="22">
        <f t="shared" si="1"/>
        <v>-0.26073814398841932</v>
      </c>
      <c r="L5" s="22">
        <f t="shared" si="2"/>
        <v>-1.1372482986189425E-2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834669.09259999997</v>
      </c>
      <c r="F6" s="25">
        <f>VLOOKUP(C6,RA!B10:I41,8,0)</f>
        <v>118340.81020000001</v>
      </c>
      <c r="G6" s="16">
        <f t="shared" si="0"/>
        <v>716328.28239999991</v>
      </c>
      <c r="H6" s="27">
        <f>RA!J10</f>
        <v>14.1781708762412</v>
      </c>
      <c r="I6" s="20">
        <f>VLOOKUP(B6,RMS!B:D,3,FALSE)</f>
        <v>834669.39215726499</v>
      </c>
      <c r="J6" s="21">
        <f>VLOOKUP(B6,RMS!B:E,4,FALSE)</f>
        <v>716328.28234529903</v>
      </c>
      <c r="K6" s="22">
        <f>E6-I6</f>
        <v>-0.29955726501066238</v>
      </c>
      <c r="L6" s="22">
        <f t="shared" si="2"/>
        <v>5.470088217407465E-5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146613.19440000001</v>
      </c>
      <c r="F7" s="25">
        <f>VLOOKUP(C7,RA!B11:I42,8,0)</f>
        <v>32818.533499999998</v>
      </c>
      <c r="G7" s="16">
        <f t="shared" si="0"/>
        <v>113794.66090000002</v>
      </c>
      <c r="H7" s="27">
        <f>RA!J11</f>
        <v>22.384433839196099</v>
      </c>
      <c r="I7" s="20">
        <f>VLOOKUP(B7,RMS!B:D,3,FALSE)</f>
        <v>146613.327604274</v>
      </c>
      <c r="J7" s="21">
        <f>VLOOKUP(B7,RMS!B:E,4,FALSE)</f>
        <v>113794.661853846</v>
      </c>
      <c r="K7" s="22">
        <f t="shared" si="1"/>
        <v>-0.13320427399594337</v>
      </c>
      <c r="L7" s="22">
        <f t="shared" si="2"/>
        <v>-9.5384598535019904E-4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568669.2206</v>
      </c>
      <c r="F8" s="25">
        <f>VLOOKUP(C8,RA!B12:I43,8,0)</f>
        <v>-18102.6129</v>
      </c>
      <c r="G8" s="16">
        <f t="shared" si="0"/>
        <v>586771.83349999995</v>
      </c>
      <c r="H8" s="27">
        <f>RA!J12</f>
        <v>-3.1833291207320902</v>
      </c>
      <c r="I8" s="20">
        <f>VLOOKUP(B8,RMS!B:D,3,FALSE)</f>
        <v>568669.20561282104</v>
      </c>
      <c r="J8" s="21">
        <f>VLOOKUP(B8,RMS!B:E,4,FALSE)</f>
        <v>586771.83271709399</v>
      </c>
      <c r="K8" s="22">
        <f t="shared" si="1"/>
        <v>1.4987178961746395E-2</v>
      </c>
      <c r="L8" s="22">
        <f t="shared" si="2"/>
        <v>7.8290596138685942E-4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782836.15469999996</v>
      </c>
      <c r="F9" s="25">
        <f>VLOOKUP(C9,RA!B13:I44,8,0)</f>
        <v>80730.072100000005</v>
      </c>
      <c r="G9" s="16">
        <f t="shared" si="0"/>
        <v>702106.08259999997</v>
      </c>
      <c r="H9" s="27">
        <f>RA!J13</f>
        <v>10.3125119624729</v>
      </c>
      <c r="I9" s="20">
        <f>VLOOKUP(B9,RMS!B:D,3,FALSE)</f>
        <v>782836.80124102603</v>
      </c>
      <c r="J9" s="21">
        <f>VLOOKUP(B9,RMS!B:E,4,FALSE)</f>
        <v>702106.08279914502</v>
      </c>
      <c r="K9" s="22">
        <f t="shared" si="1"/>
        <v>-0.64654102607164532</v>
      </c>
      <c r="L9" s="22">
        <f t="shared" si="2"/>
        <v>-1.9914505537599325E-4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446745.86749999999</v>
      </c>
      <c r="F10" s="25">
        <f>VLOOKUP(C10,RA!B14:I45,8,0)</f>
        <v>76324.784499999994</v>
      </c>
      <c r="G10" s="16">
        <f t="shared" si="0"/>
        <v>370421.08299999998</v>
      </c>
      <c r="H10" s="27">
        <f>RA!J14</f>
        <v>17.084608958358199</v>
      </c>
      <c r="I10" s="20">
        <f>VLOOKUP(B10,RMS!B:D,3,FALSE)</f>
        <v>446745.87398632499</v>
      </c>
      <c r="J10" s="21">
        <f>VLOOKUP(B10,RMS!B:E,4,FALSE)</f>
        <v>370421.08575812</v>
      </c>
      <c r="K10" s="22">
        <f t="shared" si="1"/>
        <v>-6.4863250008784235E-3</v>
      </c>
      <c r="L10" s="22">
        <f t="shared" si="2"/>
        <v>-2.7581200120039284E-3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329769.97369999997</v>
      </c>
      <c r="F11" s="25">
        <f>VLOOKUP(C11,RA!B15:I46,8,0)</f>
        <v>21343.526699999999</v>
      </c>
      <c r="G11" s="16">
        <f t="shared" si="0"/>
        <v>308426.44699999999</v>
      </c>
      <c r="H11" s="27">
        <f>RA!J15</f>
        <v>6.47224683937318</v>
      </c>
      <c r="I11" s="20">
        <f>VLOOKUP(B11,RMS!B:D,3,FALSE)</f>
        <v>329770.21835384599</v>
      </c>
      <c r="J11" s="21">
        <f>VLOOKUP(B11,RMS!B:E,4,FALSE)</f>
        <v>308426.44971880299</v>
      </c>
      <c r="K11" s="22">
        <f t="shared" si="1"/>
        <v>-0.24465384602081031</v>
      </c>
      <c r="L11" s="22">
        <f t="shared" si="2"/>
        <v>-2.7188030071556568E-3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4136132.06</v>
      </c>
      <c r="F12" s="25">
        <f>VLOOKUP(C12,RA!B16:I47,8,0)</f>
        <v>87389.0726</v>
      </c>
      <c r="G12" s="16">
        <f t="shared" si="0"/>
        <v>4048742.9874</v>
      </c>
      <c r="H12" s="27">
        <f>RA!J16</f>
        <v>2.1128211414023399</v>
      </c>
      <c r="I12" s="20">
        <f>VLOOKUP(B12,RMS!B:D,3,FALSE)</f>
        <v>4136131.8117333301</v>
      </c>
      <c r="J12" s="21">
        <f>VLOOKUP(B12,RMS!B:E,4,FALSE)</f>
        <v>4048742.9871777799</v>
      </c>
      <c r="K12" s="22">
        <f t="shared" si="1"/>
        <v>0.24826666992157698</v>
      </c>
      <c r="L12" s="22">
        <f t="shared" si="2"/>
        <v>2.2222008556127548E-4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5528670.3290999997</v>
      </c>
      <c r="F13" s="25">
        <f>VLOOKUP(C13,RA!B17:I48,8,0)</f>
        <v>463956.59409999999</v>
      </c>
      <c r="G13" s="16">
        <f t="shared" si="0"/>
        <v>5064713.7349999994</v>
      </c>
      <c r="H13" s="27">
        <f>RA!J17</f>
        <v>8.3918296169329807</v>
      </c>
      <c r="I13" s="20">
        <f>VLOOKUP(B13,RMS!B:D,3,FALSE)</f>
        <v>5528670.8447230803</v>
      </c>
      <c r="J13" s="21">
        <f>VLOOKUP(B13,RMS!B:E,4,FALSE)</f>
        <v>5064713.7343940204</v>
      </c>
      <c r="K13" s="22">
        <f t="shared" si="1"/>
        <v>-0.51562308054417372</v>
      </c>
      <c r="L13" s="22">
        <f t="shared" si="2"/>
        <v>6.0597900301218033E-4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13256766.559599999</v>
      </c>
      <c r="F14" s="25">
        <f>VLOOKUP(C14,RA!B18:I49,8,0)</f>
        <v>1491502.6943000001</v>
      </c>
      <c r="G14" s="16">
        <f t="shared" si="0"/>
        <v>11765263.8653</v>
      </c>
      <c r="H14" s="27">
        <f>RA!J18</f>
        <v>11.2508784671924</v>
      </c>
      <c r="I14" s="20">
        <f>VLOOKUP(B14,RMS!B:D,3,FALSE)</f>
        <v>13256766.768888099</v>
      </c>
      <c r="J14" s="21">
        <f>VLOOKUP(B14,RMS!B:E,4,FALSE)</f>
        <v>11765263.7946257</v>
      </c>
      <c r="K14" s="22">
        <f t="shared" si="1"/>
        <v>-0.20928809978067875</v>
      </c>
      <c r="L14" s="22">
        <f t="shared" si="2"/>
        <v>7.0674300193786621E-2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2471185.8703000001</v>
      </c>
      <c r="F15" s="25">
        <f>VLOOKUP(C15,RA!B19:I50,8,0)</f>
        <v>157338.00080000001</v>
      </c>
      <c r="G15" s="16">
        <f t="shared" si="0"/>
        <v>2313847.8695</v>
      </c>
      <c r="H15" s="27">
        <f>RA!J19</f>
        <v>6.3669027364946604</v>
      </c>
      <c r="I15" s="20">
        <f>VLOOKUP(B15,RMS!B:D,3,FALSE)</f>
        <v>2471185.8998512798</v>
      </c>
      <c r="J15" s="21">
        <f>VLOOKUP(B15,RMS!B:E,4,FALSE)</f>
        <v>2313847.8599495701</v>
      </c>
      <c r="K15" s="22">
        <f t="shared" si="1"/>
        <v>-2.9551279731094837E-2</v>
      </c>
      <c r="L15" s="22">
        <f t="shared" si="2"/>
        <v>9.5504298806190491E-3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3319848.1408000002</v>
      </c>
      <c r="F16" s="25">
        <f>VLOOKUP(C16,RA!B20:I51,8,0)</f>
        <v>211179.0637</v>
      </c>
      <c r="G16" s="16">
        <f t="shared" si="0"/>
        <v>3108669.0771000003</v>
      </c>
      <c r="H16" s="27">
        <f>RA!J20</f>
        <v>6.3611061332796703</v>
      </c>
      <c r="I16" s="20">
        <f>VLOOKUP(B16,RMS!B:D,3,FALSE)</f>
        <v>3319848.5521700899</v>
      </c>
      <c r="J16" s="21">
        <f>VLOOKUP(B16,RMS!B:E,4,FALSE)</f>
        <v>3108669.0770572601</v>
      </c>
      <c r="K16" s="22">
        <f t="shared" si="1"/>
        <v>-0.41137008974328637</v>
      </c>
      <c r="L16" s="22">
        <f t="shared" si="2"/>
        <v>4.274025559425354E-5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1661356.1166000001</v>
      </c>
      <c r="F17" s="25">
        <f>VLOOKUP(C17,RA!B21:I52,8,0)</f>
        <v>222328.91279999999</v>
      </c>
      <c r="G17" s="16">
        <f t="shared" si="0"/>
        <v>1439027.2038</v>
      </c>
      <c r="H17" s="27">
        <f>RA!J21</f>
        <v>13.3823754328482</v>
      </c>
      <c r="I17" s="20">
        <f>VLOOKUP(B17,RMS!B:D,3,FALSE)</f>
        <v>1661355.70302801</v>
      </c>
      <c r="J17" s="21">
        <f>VLOOKUP(B17,RMS!B:E,4,FALSE)</f>
        <v>1439027.2031575399</v>
      </c>
      <c r="K17" s="22">
        <f t="shared" si="1"/>
        <v>0.41357199009507895</v>
      </c>
      <c r="L17" s="22">
        <f t="shared" si="2"/>
        <v>6.4246007241308689E-4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3675263.1129000001</v>
      </c>
      <c r="F18" s="25">
        <f>VLOOKUP(C18,RA!B22:I53,8,0)</f>
        <v>458593.61619999999</v>
      </c>
      <c r="G18" s="16">
        <f t="shared" si="0"/>
        <v>3216669.4967</v>
      </c>
      <c r="H18" s="27">
        <f>RA!J22</f>
        <v>12.4778445001763</v>
      </c>
      <c r="I18" s="20">
        <f>VLOOKUP(B18,RMS!B:D,3,FALSE)</f>
        <v>3675266.8254999998</v>
      </c>
      <c r="J18" s="21">
        <f>VLOOKUP(B18,RMS!B:E,4,FALSE)</f>
        <v>3216669.5131999999</v>
      </c>
      <c r="K18" s="22">
        <f t="shared" si="1"/>
        <v>-3.7125999997369945</v>
      </c>
      <c r="L18" s="22">
        <f t="shared" si="2"/>
        <v>-1.6499999910593033E-2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5643048.0954999998</v>
      </c>
      <c r="F19" s="25">
        <f>VLOOKUP(C19,RA!B23:I54,8,0)</f>
        <v>510048.9951</v>
      </c>
      <c r="G19" s="16">
        <f t="shared" si="0"/>
        <v>5132999.1003999999</v>
      </c>
      <c r="H19" s="27">
        <f>RA!J23</f>
        <v>9.0385370896756001</v>
      </c>
      <c r="I19" s="20">
        <f>VLOOKUP(B19,RMS!B:D,3,FALSE)</f>
        <v>5643052.0522145303</v>
      </c>
      <c r="J19" s="21">
        <f>VLOOKUP(B19,RMS!B:E,4,FALSE)</f>
        <v>5132999.1855265005</v>
      </c>
      <c r="K19" s="22">
        <f t="shared" si="1"/>
        <v>-3.9567145304754376</v>
      </c>
      <c r="L19" s="22">
        <f t="shared" si="2"/>
        <v>-8.5126500576734543E-2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1092030.6203000001</v>
      </c>
      <c r="F20" s="25">
        <f>VLOOKUP(C20,RA!B24:I55,8,0)</f>
        <v>181961.0061</v>
      </c>
      <c r="G20" s="16">
        <f t="shared" si="0"/>
        <v>910069.61420000007</v>
      </c>
      <c r="H20" s="27">
        <f>RA!J24</f>
        <v>16.662628567137801</v>
      </c>
      <c r="I20" s="20">
        <f>VLOOKUP(B20,RMS!B:D,3,FALSE)</f>
        <v>1092030.64834235</v>
      </c>
      <c r="J20" s="21">
        <f>VLOOKUP(B20,RMS!B:E,4,FALSE)</f>
        <v>910069.62756698497</v>
      </c>
      <c r="K20" s="22">
        <f t="shared" si="1"/>
        <v>-2.8042349964380264E-2</v>
      </c>
      <c r="L20" s="22">
        <f t="shared" si="2"/>
        <v>-1.3366984901949763E-2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1068936.4516</v>
      </c>
      <c r="F21" s="25">
        <f>VLOOKUP(C21,RA!B25:I56,8,0)</f>
        <v>100959.9996</v>
      </c>
      <c r="G21" s="16">
        <f t="shared" si="0"/>
        <v>967976.45200000005</v>
      </c>
      <c r="H21" s="27">
        <f>RA!J25</f>
        <v>9.4449019348981498</v>
      </c>
      <c r="I21" s="20">
        <f>VLOOKUP(B21,RMS!B:D,3,FALSE)</f>
        <v>1068936.45868784</v>
      </c>
      <c r="J21" s="21">
        <f>VLOOKUP(B21,RMS!B:E,4,FALSE)</f>
        <v>967976.43903139897</v>
      </c>
      <c r="K21" s="22">
        <f t="shared" si="1"/>
        <v>-7.0878400001674891E-3</v>
      </c>
      <c r="L21" s="22">
        <f t="shared" si="2"/>
        <v>1.2968601076863706E-2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2826200.469</v>
      </c>
      <c r="F22" s="25">
        <f>VLOOKUP(C22,RA!B26:I57,8,0)</f>
        <v>476763.83590000001</v>
      </c>
      <c r="G22" s="16">
        <f t="shared" si="0"/>
        <v>2349436.6331000002</v>
      </c>
      <c r="H22" s="27">
        <f>RA!J26</f>
        <v>16.869427385973601</v>
      </c>
      <c r="I22" s="20">
        <f>VLOOKUP(B22,RMS!B:D,3,FALSE)</f>
        <v>2826200.3456458002</v>
      </c>
      <c r="J22" s="21">
        <f>VLOOKUP(B22,RMS!B:E,4,FALSE)</f>
        <v>2349436.6314992802</v>
      </c>
      <c r="K22" s="22">
        <f t="shared" si="1"/>
        <v>0.12335419980809093</v>
      </c>
      <c r="L22" s="22">
        <f t="shared" si="2"/>
        <v>1.6007199883460999E-3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606931.97560000001</v>
      </c>
      <c r="F23" s="25">
        <f>VLOOKUP(C23,RA!B27:I58,8,0)</f>
        <v>129000.3904</v>
      </c>
      <c r="G23" s="16">
        <f t="shared" si="0"/>
        <v>477931.58519999997</v>
      </c>
      <c r="H23" s="27">
        <f>RA!J27</f>
        <v>21.254505543635801</v>
      </c>
      <c r="I23" s="20">
        <f>VLOOKUP(B23,RMS!B:D,3,FALSE)</f>
        <v>606931.89999576402</v>
      </c>
      <c r="J23" s="21">
        <f>VLOOKUP(B23,RMS!B:E,4,FALSE)</f>
        <v>477931.60509973799</v>
      </c>
      <c r="K23" s="22">
        <f t="shared" si="1"/>
        <v>7.5604235986247659E-2</v>
      </c>
      <c r="L23" s="22">
        <f t="shared" si="2"/>
        <v>-1.9899738021194935E-2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1925777.2431999999</v>
      </c>
      <c r="F24" s="25">
        <f>VLOOKUP(C24,RA!B28:I59,8,0)</f>
        <v>121806.1009</v>
      </c>
      <c r="G24" s="16">
        <f t="shared" si="0"/>
        <v>1803971.1422999999</v>
      </c>
      <c r="H24" s="27">
        <f>RA!J28</f>
        <v>6.3250358435848399</v>
      </c>
      <c r="I24" s="20">
        <f>VLOOKUP(B24,RMS!B:D,3,FALSE)</f>
        <v>1925777.2372805299</v>
      </c>
      <c r="J24" s="21">
        <f>VLOOKUP(B24,RMS!B:E,4,FALSE)</f>
        <v>1803971.13819469</v>
      </c>
      <c r="K24" s="22">
        <f t="shared" si="1"/>
        <v>5.9194699861109257E-3</v>
      </c>
      <c r="L24" s="22">
        <f t="shared" si="2"/>
        <v>4.1053099557757378E-3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1131082.2337</v>
      </c>
      <c r="F25" s="25">
        <f>VLOOKUP(C25,RA!B29:I60,8,0)</f>
        <v>215882.35740000001</v>
      </c>
      <c r="G25" s="16">
        <f t="shared" si="0"/>
        <v>915199.8763</v>
      </c>
      <c r="H25" s="27">
        <f>RA!J29</f>
        <v>19.086353844830999</v>
      </c>
      <c r="I25" s="20">
        <f>VLOOKUP(B25,RMS!B:D,3,FALSE)</f>
        <v>1131082.26198938</v>
      </c>
      <c r="J25" s="21">
        <f>VLOOKUP(B25,RMS!B:E,4,FALSE)</f>
        <v>915199.87041618198</v>
      </c>
      <c r="K25" s="22">
        <f t="shared" si="1"/>
        <v>-2.8289380017668009E-2</v>
      </c>
      <c r="L25" s="22">
        <f t="shared" si="2"/>
        <v>5.8838180266320705E-3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3989466.1798</v>
      </c>
      <c r="F26" s="25">
        <f>VLOOKUP(C26,RA!B30:I61,8,0)</f>
        <v>435217.97489999997</v>
      </c>
      <c r="G26" s="16">
        <f t="shared" si="0"/>
        <v>3554248.2049000002</v>
      </c>
      <c r="H26" s="27">
        <f>RA!J30</f>
        <v>10.909178202929899</v>
      </c>
      <c r="I26" s="20">
        <f>VLOOKUP(B26,RMS!B:D,3,FALSE)</f>
        <v>3989466.2283330001</v>
      </c>
      <c r="J26" s="21">
        <f>VLOOKUP(B26,RMS!B:E,4,FALSE)</f>
        <v>3554248.1874976601</v>
      </c>
      <c r="K26" s="22">
        <f t="shared" si="1"/>
        <v>-4.853300005197525E-2</v>
      </c>
      <c r="L26" s="22">
        <f t="shared" si="2"/>
        <v>1.7402340192347765E-2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2910451.551</v>
      </c>
      <c r="F27" s="25">
        <f>VLOOKUP(C27,RA!B31:I62,8,0)</f>
        <v>38122.134100000003</v>
      </c>
      <c r="G27" s="16">
        <f t="shared" si="0"/>
        <v>2872329.4169000001</v>
      </c>
      <c r="H27" s="27">
        <f>RA!J31</f>
        <v>1.30983572246381</v>
      </c>
      <c r="I27" s="20">
        <f>VLOOKUP(B27,RMS!B:D,3,FALSE)</f>
        <v>2910451.4831336299</v>
      </c>
      <c r="J27" s="21">
        <f>VLOOKUP(B27,RMS!B:E,4,FALSE)</f>
        <v>2872329.3302123901</v>
      </c>
      <c r="K27" s="22">
        <f t="shared" si="1"/>
        <v>6.786637008190155E-2</v>
      </c>
      <c r="L27" s="22">
        <f t="shared" si="2"/>
        <v>8.6687610018998384E-2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247967.9731</v>
      </c>
      <c r="F28" s="25">
        <f>VLOOKUP(C28,RA!B32:I63,8,0)</f>
        <v>58783.455800000003</v>
      </c>
      <c r="G28" s="16">
        <f t="shared" si="0"/>
        <v>189184.51730000001</v>
      </c>
      <c r="H28" s="27">
        <f>RA!J32</f>
        <v>23.706067789768099</v>
      </c>
      <c r="I28" s="20">
        <f>VLOOKUP(B28,RMS!B:D,3,FALSE)</f>
        <v>247967.84119239799</v>
      </c>
      <c r="J28" s="21">
        <f>VLOOKUP(B28,RMS!B:E,4,FALSE)</f>
        <v>189184.51810596799</v>
      </c>
      <c r="K28" s="22">
        <f t="shared" si="1"/>
        <v>0.13190760201541707</v>
      </c>
      <c r="L28" s="22">
        <f t="shared" si="2"/>
        <v>-8.0596798215992749E-4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832610.58429999999</v>
      </c>
      <c r="F30" s="25">
        <f>VLOOKUP(C30,RA!B34:I66,8,0)</f>
        <v>113344.2678</v>
      </c>
      <c r="G30" s="16">
        <f t="shared" si="0"/>
        <v>719266.31649999996</v>
      </c>
      <c r="H30" s="27" t="e">
        <f>RA!#REF!</f>
        <v>#REF!</v>
      </c>
      <c r="I30" s="20">
        <f>VLOOKUP(B30,RMS!B:D,3,FALSE)</f>
        <v>832610.58089999994</v>
      </c>
      <c r="J30" s="21">
        <f>VLOOKUP(B30,RMS!B:E,4,FALSE)</f>
        <v>719266.30240000004</v>
      </c>
      <c r="K30" s="22">
        <f t="shared" si="1"/>
        <v>3.4000000450760126E-3</v>
      </c>
      <c r="L30" s="22">
        <f t="shared" si="2"/>
        <v>1.4099999913014472E-2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 t="e">
        <f>RA!#REF!</f>
        <v>#REF!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13.613118778124999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564258.97549999994</v>
      </c>
      <c r="F34" s="25">
        <f>VLOOKUP(C34,RA!B8:I70,8,0)</f>
        <v>32483.450400000002</v>
      </c>
      <c r="G34" s="16">
        <f t="shared" si="0"/>
        <v>531775.52509999997</v>
      </c>
      <c r="H34" s="27">
        <f>RA!J36</f>
        <v>0</v>
      </c>
      <c r="I34" s="20">
        <f>VLOOKUP(B34,RMS!B:D,3,FALSE)</f>
        <v>564258.97435897402</v>
      </c>
      <c r="J34" s="21">
        <f>VLOOKUP(B34,RMS!B:E,4,FALSE)</f>
        <v>531775.52564102598</v>
      </c>
      <c r="K34" s="22">
        <f t="shared" si="1"/>
        <v>1.1410259176045656E-3</v>
      </c>
      <c r="L34" s="22">
        <f t="shared" si="2"/>
        <v>-5.4102600552141666E-4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1559991.7352</v>
      </c>
      <c r="F35" s="25">
        <f>VLOOKUP(C35,RA!B8:I71,8,0)</f>
        <v>95473.415200000003</v>
      </c>
      <c r="G35" s="16">
        <f t="shared" si="0"/>
        <v>1464518.32</v>
      </c>
      <c r="H35" s="27">
        <f>RA!J37</f>
        <v>0</v>
      </c>
      <c r="I35" s="20">
        <f>VLOOKUP(B35,RMS!B:D,3,FALSE)</f>
        <v>1559991.71402393</v>
      </c>
      <c r="J35" s="21">
        <f>VLOOKUP(B35,RMS!B:E,4,FALSE)</f>
        <v>1464518.3407803399</v>
      </c>
      <c r="K35" s="22">
        <f t="shared" si="1"/>
        <v>2.1176069974899292E-2</v>
      </c>
      <c r="L35" s="22">
        <f t="shared" si="2"/>
        <v>-2.078033983707428E-2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5.75683361903386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6.1201231420472704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69729.794699999999</v>
      </c>
      <c r="F38" s="25">
        <f>VLOOKUP(C38,RA!B8:I74,8,0)</f>
        <v>9976.5167999999994</v>
      </c>
      <c r="G38" s="16">
        <f t="shared" si="0"/>
        <v>59753.277900000001</v>
      </c>
      <c r="H38" s="27">
        <f>RA!J40</f>
        <v>0</v>
      </c>
      <c r="I38" s="20">
        <f>VLOOKUP(B38,RMS!B:D,3,FALSE)</f>
        <v>69729.795023069397</v>
      </c>
      <c r="J38" s="21">
        <f>VLOOKUP(B38,RMS!B:E,4,FALSE)</f>
        <v>59753.278072763002</v>
      </c>
      <c r="K38" s="22">
        <f t="shared" si="1"/>
        <v>-3.2306939829140902E-4</v>
      </c>
      <c r="L38" s="22">
        <f t="shared" si="2"/>
        <v>-1.7276300059165806E-4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activeCell="A8"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5" t="s">
        <v>46</v>
      </c>
      <c r="W1" s="43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5"/>
      <c r="W2" s="43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6" t="s">
        <v>47</v>
      </c>
      <c r="W3" s="43"/>
    </row>
    <row r="4" spans="1:23" ht="14.25" thickTop="1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4"/>
      <c r="W4" s="43"/>
    </row>
    <row r="5" spans="1:23" ht="14.2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3.5" thickBot="1" x14ac:dyDescent="0.25">
      <c r="A6" s="62" t="s">
        <v>3</v>
      </c>
      <c r="B6" s="52" t="s">
        <v>4</v>
      </c>
      <c r="C6" s="5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3.5" thickBot="1" x14ac:dyDescent="0.25">
      <c r="A7" s="50" t="s">
        <v>5</v>
      </c>
      <c r="B7" s="49"/>
      <c r="C7" s="48"/>
      <c r="D7" s="64">
        <v>64578818.088100001</v>
      </c>
      <c r="E7" s="64">
        <v>66771036</v>
      </c>
      <c r="F7" s="65">
        <v>96.716813092581006</v>
      </c>
      <c r="G7" s="64">
        <v>21445031.4564</v>
      </c>
      <c r="H7" s="65">
        <v>201.136504366503</v>
      </c>
      <c r="I7" s="64">
        <v>6525642.1854999997</v>
      </c>
      <c r="J7" s="65">
        <v>10.104926628724501</v>
      </c>
      <c r="K7" s="64">
        <v>2094937.5819999999</v>
      </c>
      <c r="L7" s="65">
        <v>9.7688715740950407</v>
      </c>
      <c r="M7" s="65">
        <v>2.11495781142562</v>
      </c>
      <c r="N7" s="64">
        <v>538744000.04159999</v>
      </c>
      <c r="O7" s="64">
        <v>1204753443.0566001</v>
      </c>
      <c r="P7" s="64">
        <v>1799624</v>
      </c>
      <c r="Q7" s="64">
        <v>1682499</v>
      </c>
      <c r="R7" s="65">
        <v>6.9613711508892404</v>
      </c>
      <c r="S7" s="64">
        <v>35.884617057840998</v>
      </c>
      <c r="T7" s="64">
        <v>36.617092201065198</v>
      </c>
      <c r="U7" s="66">
        <v>-2.0411953736153698</v>
      </c>
      <c r="V7" s="54"/>
      <c r="W7" s="54"/>
    </row>
    <row r="8" spans="1:23" ht="13.5" thickBot="1" x14ac:dyDescent="0.25">
      <c r="A8" s="47">
        <v>42050</v>
      </c>
      <c r="B8" s="46" t="s">
        <v>6</v>
      </c>
      <c r="C8" s="53"/>
      <c r="D8" s="67">
        <v>2638467.3081</v>
      </c>
      <c r="E8" s="67">
        <v>3109593</v>
      </c>
      <c r="F8" s="68">
        <v>84.849281179241203</v>
      </c>
      <c r="G8" s="67">
        <v>1228973.5114</v>
      </c>
      <c r="H8" s="68">
        <v>114.6887043232</v>
      </c>
      <c r="I8" s="67">
        <v>564195.60620000004</v>
      </c>
      <c r="J8" s="68">
        <v>21.383460180383501</v>
      </c>
      <c r="K8" s="67">
        <v>-56765.9493</v>
      </c>
      <c r="L8" s="68">
        <v>-4.6189725631543004</v>
      </c>
      <c r="M8" s="68">
        <v>-10.938979496639901</v>
      </c>
      <c r="N8" s="67">
        <v>23595384.8539</v>
      </c>
      <c r="O8" s="67">
        <v>50608640.503200002</v>
      </c>
      <c r="P8" s="67">
        <v>74511</v>
      </c>
      <c r="Q8" s="67">
        <v>65615</v>
      </c>
      <c r="R8" s="68">
        <v>13.557875485788299</v>
      </c>
      <c r="S8" s="67">
        <v>35.410440177960297</v>
      </c>
      <c r="T8" s="67">
        <v>36.1402102689934</v>
      </c>
      <c r="U8" s="69">
        <v>-2.0608896341460201</v>
      </c>
      <c r="V8" s="54"/>
      <c r="W8" s="54"/>
    </row>
    <row r="9" spans="1:23" ht="12" customHeight="1" thickBot="1" x14ac:dyDescent="0.25">
      <c r="A9" s="42"/>
      <c r="B9" s="46" t="s">
        <v>7</v>
      </c>
      <c r="C9" s="53"/>
      <c r="D9" s="67">
        <v>313341.2047</v>
      </c>
      <c r="E9" s="67">
        <v>409446</v>
      </c>
      <c r="F9" s="68">
        <v>76.528090322044903</v>
      </c>
      <c r="G9" s="67">
        <v>377924.20449999999</v>
      </c>
      <c r="H9" s="68">
        <v>-17.0888762960934</v>
      </c>
      <c r="I9" s="67">
        <v>37879.6103</v>
      </c>
      <c r="J9" s="68">
        <v>12.088933639055499</v>
      </c>
      <c r="K9" s="67">
        <v>76461.016000000003</v>
      </c>
      <c r="L9" s="68">
        <v>20.2318388421719</v>
      </c>
      <c r="M9" s="68">
        <v>-0.50458923669023703</v>
      </c>
      <c r="N9" s="67">
        <v>2731618.3862999999</v>
      </c>
      <c r="O9" s="67">
        <v>6342630.8277000003</v>
      </c>
      <c r="P9" s="67">
        <v>15938</v>
      </c>
      <c r="Q9" s="67">
        <v>14457</v>
      </c>
      <c r="R9" s="68">
        <v>10.244172373244799</v>
      </c>
      <c r="S9" s="67">
        <v>19.660007824068298</v>
      </c>
      <c r="T9" s="67">
        <v>19.640502870581699</v>
      </c>
      <c r="U9" s="69">
        <v>9.9211321079252998E-2</v>
      </c>
      <c r="V9" s="54"/>
      <c r="W9" s="54"/>
    </row>
    <row r="10" spans="1:23" ht="13.5" thickBot="1" x14ac:dyDescent="0.25">
      <c r="A10" s="42"/>
      <c r="B10" s="46" t="s">
        <v>8</v>
      </c>
      <c r="C10" s="53"/>
      <c r="D10" s="67">
        <v>834669.09259999997</v>
      </c>
      <c r="E10" s="67">
        <v>700228</v>
      </c>
      <c r="F10" s="68">
        <v>119.19961678196201</v>
      </c>
      <c r="G10" s="67">
        <v>288993.56530000002</v>
      </c>
      <c r="H10" s="68">
        <v>188.81926548556299</v>
      </c>
      <c r="I10" s="67">
        <v>118340.81020000001</v>
      </c>
      <c r="J10" s="68">
        <v>14.1781708762412</v>
      </c>
      <c r="K10" s="67">
        <v>69870.1921</v>
      </c>
      <c r="L10" s="68">
        <v>24.1770753710273</v>
      </c>
      <c r="M10" s="68">
        <v>0.69372384193001302</v>
      </c>
      <c r="N10" s="67">
        <v>5912525.5943999998</v>
      </c>
      <c r="O10" s="67">
        <v>11291099.9025</v>
      </c>
      <c r="P10" s="67">
        <v>189796</v>
      </c>
      <c r="Q10" s="67">
        <v>179520</v>
      </c>
      <c r="R10" s="68">
        <v>5.7241532976827001</v>
      </c>
      <c r="S10" s="67">
        <v>4.3977169834980696</v>
      </c>
      <c r="T10" s="67">
        <v>4.0190250311942997</v>
      </c>
      <c r="U10" s="69">
        <v>8.6111033002981792</v>
      </c>
      <c r="V10" s="54"/>
      <c r="W10" s="54"/>
    </row>
    <row r="11" spans="1:23" ht="13.5" thickBot="1" x14ac:dyDescent="0.25">
      <c r="A11" s="42"/>
      <c r="B11" s="46" t="s">
        <v>9</v>
      </c>
      <c r="C11" s="53"/>
      <c r="D11" s="67">
        <v>146613.19440000001</v>
      </c>
      <c r="E11" s="67">
        <v>269847</v>
      </c>
      <c r="F11" s="68">
        <v>54.331971228140397</v>
      </c>
      <c r="G11" s="67">
        <v>138533.02359999999</v>
      </c>
      <c r="H11" s="68">
        <v>5.8326676124031502</v>
      </c>
      <c r="I11" s="67">
        <v>32818.533499999998</v>
      </c>
      <c r="J11" s="68">
        <v>22.384433839196099</v>
      </c>
      <c r="K11" s="67">
        <v>23292.741699999999</v>
      </c>
      <c r="L11" s="68">
        <v>16.813854989013599</v>
      </c>
      <c r="M11" s="68">
        <v>0.40895966317267002</v>
      </c>
      <c r="N11" s="67">
        <v>1701662.7439999999</v>
      </c>
      <c r="O11" s="67">
        <v>4087549.9133000001</v>
      </c>
      <c r="P11" s="67">
        <v>6462</v>
      </c>
      <c r="Q11" s="67">
        <v>5926</v>
      </c>
      <c r="R11" s="68">
        <v>9.04488693891326</v>
      </c>
      <c r="S11" s="67">
        <v>22.688516620241401</v>
      </c>
      <c r="T11" s="67">
        <v>23.157943891326401</v>
      </c>
      <c r="U11" s="69">
        <v>-2.0690082077298499</v>
      </c>
      <c r="V11" s="54"/>
      <c r="W11" s="54"/>
    </row>
    <row r="12" spans="1:23" ht="13.5" thickBot="1" x14ac:dyDescent="0.25">
      <c r="A12" s="42"/>
      <c r="B12" s="46" t="s">
        <v>10</v>
      </c>
      <c r="C12" s="53"/>
      <c r="D12" s="67">
        <v>568669.2206</v>
      </c>
      <c r="E12" s="67">
        <v>514495</v>
      </c>
      <c r="F12" s="68">
        <v>110.52959126910901</v>
      </c>
      <c r="G12" s="67">
        <v>400954.24359999999</v>
      </c>
      <c r="H12" s="68">
        <v>41.8289567144015</v>
      </c>
      <c r="I12" s="67">
        <v>-18102.6129</v>
      </c>
      <c r="J12" s="68">
        <v>-3.1833291207320902</v>
      </c>
      <c r="K12" s="67">
        <v>21567.968099999998</v>
      </c>
      <c r="L12" s="68">
        <v>5.3791594537945899</v>
      </c>
      <c r="M12" s="68">
        <v>-1.8393286199268799</v>
      </c>
      <c r="N12" s="67">
        <v>6234181.3743000003</v>
      </c>
      <c r="O12" s="67">
        <v>17677951.813999999</v>
      </c>
      <c r="P12" s="67">
        <v>3499</v>
      </c>
      <c r="Q12" s="67">
        <v>3702</v>
      </c>
      <c r="R12" s="68">
        <v>-5.4835224203133501</v>
      </c>
      <c r="S12" s="67">
        <v>162.52335541583301</v>
      </c>
      <c r="T12" s="67">
        <v>174.60505075634799</v>
      </c>
      <c r="U12" s="69">
        <v>-7.4338210096650599</v>
      </c>
      <c r="V12" s="54"/>
      <c r="W12" s="54"/>
    </row>
    <row r="13" spans="1:23" ht="13.5" thickBot="1" x14ac:dyDescent="0.25">
      <c r="A13" s="42"/>
      <c r="B13" s="46" t="s">
        <v>11</v>
      </c>
      <c r="C13" s="53"/>
      <c r="D13" s="67">
        <v>782836.15469999996</v>
      </c>
      <c r="E13" s="67">
        <v>880832</v>
      </c>
      <c r="F13" s="68">
        <v>88.874627023087299</v>
      </c>
      <c r="G13" s="67">
        <v>667539.73439999996</v>
      </c>
      <c r="H13" s="68">
        <v>17.2718438107106</v>
      </c>
      <c r="I13" s="67">
        <v>80730.072100000005</v>
      </c>
      <c r="J13" s="68">
        <v>10.3125119624729</v>
      </c>
      <c r="K13" s="67">
        <v>83718.541700000002</v>
      </c>
      <c r="L13" s="68">
        <v>12.541357073710101</v>
      </c>
      <c r="M13" s="68">
        <v>-3.5696627524987E-2</v>
      </c>
      <c r="N13" s="67">
        <v>7817026.4002</v>
      </c>
      <c r="O13" s="67">
        <v>19612016.792100001</v>
      </c>
      <c r="P13" s="67">
        <v>24986</v>
      </c>
      <c r="Q13" s="67">
        <v>23025</v>
      </c>
      <c r="R13" s="68">
        <v>8.5168295331161907</v>
      </c>
      <c r="S13" s="67">
        <v>31.330991543264201</v>
      </c>
      <c r="T13" s="67">
        <v>32.254576573289903</v>
      </c>
      <c r="U13" s="69">
        <v>-2.94783211297452</v>
      </c>
      <c r="V13" s="54"/>
      <c r="W13" s="54"/>
    </row>
    <row r="14" spans="1:23" ht="13.5" thickBot="1" x14ac:dyDescent="0.25">
      <c r="A14" s="42"/>
      <c r="B14" s="46" t="s">
        <v>12</v>
      </c>
      <c r="C14" s="53"/>
      <c r="D14" s="67">
        <v>446745.86749999999</v>
      </c>
      <c r="E14" s="67">
        <v>364951</v>
      </c>
      <c r="F14" s="68">
        <v>122.412561549359</v>
      </c>
      <c r="G14" s="67">
        <v>184082.5006</v>
      </c>
      <c r="H14" s="68">
        <v>142.687852481291</v>
      </c>
      <c r="I14" s="67">
        <v>76324.784499999994</v>
      </c>
      <c r="J14" s="68">
        <v>17.084608958358199</v>
      </c>
      <c r="K14" s="67">
        <v>14752.327799999999</v>
      </c>
      <c r="L14" s="68">
        <v>8.0139762073614502</v>
      </c>
      <c r="M14" s="68">
        <v>4.1737451563406802</v>
      </c>
      <c r="N14" s="67">
        <v>4823550.0865000002</v>
      </c>
      <c r="O14" s="67">
        <v>11382719.1073</v>
      </c>
      <c r="P14" s="67">
        <v>5174</v>
      </c>
      <c r="Q14" s="67">
        <v>7003</v>
      </c>
      <c r="R14" s="68">
        <v>-26.117378266457202</v>
      </c>
      <c r="S14" s="67">
        <v>86.344388770777002</v>
      </c>
      <c r="T14" s="67">
        <v>71.062777066971293</v>
      </c>
      <c r="U14" s="69">
        <v>17.698442158614998</v>
      </c>
      <c r="V14" s="54"/>
      <c r="W14" s="54"/>
    </row>
    <row r="15" spans="1:23" ht="13.5" thickBot="1" x14ac:dyDescent="0.25">
      <c r="A15" s="42"/>
      <c r="B15" s="46" t="s">
        <v>13</v>
      </c>
      <c r="C15" s="53"/>
      <c r="D15" s="67">
        <v>329769.97369999997</v>
      </c>
      <c r="E15" s="67">
        <v>240960</v>
      </c>
      <c r="F15" s="68">
        <v>136.85672879316101</v>
      </c>
      <c r="G15" s="67">
        <v>179428.67629999999</v>
      </c>
      <c r="H15" s="68">
        <v>83.788890661286104</v>
      </c>
      <c r="I15" s="67">
        <v>21343.526699999999</v>
      </c>
      <c r="J15" s="68">
        <v>6.47224683937318</v>
      </c>
      <c r="K15" s="67">
        <v>916.37270000000001</v>
      </c>
      <c r="L15" s="68">
        <v>0.51071697060722299</v>
      </c>
      <c r="M15" s="68">
        <v>22.2913166225925</v>
      </c>
      <c r="N15" s="67">
        <v>3735599.4610000001</v>
      </c>
      <c r="O15" s="67">
        <v>8995124.9915999994</v>
      </c>
      <c r="P15" s="67">
        <v>10423</v>
      </c>
      <c r="Q15" s="67">
        <v>9844</v>
      </c>
      <c r="R15" s="68">
        <v>5.8817553839902503</v>
      </c>
      <c r="S15" s="67">
        <v>31.638681157056499</v>
      </c>
      <c r="T15" s="67">
        <v>31.115467838277102</v>
      </c>
      <c r="U15" s="69">
        <v>1.65371406027362</v>
      </c>
      <c r="V15" s="54"/>
      <c r="W15" s="54"/>
    </row>
    <row r="16" spans="1:23" ht="13.5" thickBot="1" x14ac:dyDescent="0.25">
      <c r="A16" s="42"/>
      <c r="B16" s="46" t="s">
        <v>14</v>
      </c>
      <c r="C16" s="53"/>
      <c r="D16" s="67">
        <v>4136132.06</v>
      </c>
      <c r="E16" s="67">
        <v>3283908</v>
      </c>
      <c r="F16" s="68">
        <v>125.95152056635</v>
      </c>
      <c r="G16" s="67">
        <v>981198.92059999995</v>
      </c>
      <c r="H16" s="68">
        <v>321.53858643370398</v>
      </c>
      <c r="I16" s="67">
        <v>87389.0726</v>
      </c>
      <c r="J16" s="68">
        <v>2.1128211414023399</v>
      </c>
      <c r="K16" s="67">
        <v>32058.3809</v>
      </c>
      <c r="L16" s="68">
        <v>3.2672662216542601</v>
      </c>
      <c r="M16" s="68">
        <v>1.7259353138448701</v>
      </c>
      <c r="N16" s="67">
        <v>26396496.905299999</v>
      </c>
      <c r="O16" s="67">
        <v>52577131.642399997</v>
      </c>
      <c r="P16" s="67">
        <v>126458</v>
      </c>
      <c r="Q16" s="67">
        <v>108337</v>
      </c>
      <c r="R16" s="68">
        <v>16.726510795019301</v>
      </c>
      <c r="S16" s="67">
        <v>32.707555552041001</v>
      </c>
      <c r="T16" s="67">
        <v>32.785028434422202</v>
      </c>
      <c r="U16" s="69">
        <v>-0.23686540028331499</v>
      </c>
      <c r="V16" s="54"/>
      <c r="W16" s="54"/>
    </row>
    <row r="17" spans="1:21" ht="12" thickBot="1" x14ac:dyDescent="0.2">
      <c r="A17" s="42"/>
      <c r="B17" s="46" t="s">
        <v>15</v>
      </c>
      <c r="C17" s="53"/>
      <c r="D17" s="67">
        <v>5528670.3290999997</v>
      </c>
      <c r="E17" s="67">
        <v>4815741</v>
      </c>
      <c r="F17" s="68">
        <v>114.804146009929</v>
      </c>
      <c r="G17" s="67">
        <v>796826.97730000003</v>
      </c>
      <c r="H17" s="68">
        <v>593.83573681623602</v>
      </c>
      <c r="I17" s="67">
        <v>463956.59409999999</v>
      </c>
      <c r="J17" s="68">
        <v>8.3918296169329807</v>
      </c>
      <c r="K17" s="67">
        <v>-36128.564400000003</v>
      </c>
      <c r="L17" s="68">
        <v>-4.5340538698149304</v>
      </c>
      <c r="M17" s="68">
        <v>-13.841822026562401</v>
      </c>
      <c r="N17" s="67">
        <v>36004502.020599999</v>
      </c>
      <c r="O17" s="67">
        <v>63809224.5933</v>
      </c>
      <c r="P17" s="67">
        <v>42639</v>
      </c>
      <c r="Q17" s="67">
        <v>39905</v>
      </c>
      <c r="R17" s="68">
        <v>6.85127177045484</v>
      </c>
      <c r="S17" s="67">
        <v>129.66228872862899</v>
      </c>
      <c r="T17" s="67">
        <v>129.99004210499899</v>
      </c>
      <c r="U17" s="69">
        <v>-0.25277463446338599</v>
      </c>
    </row>
    <row r="18" spans="1:21" ht="12" thickBot="1" x14ac:dyDescent="0.2">
      <c r="A18" s="42"/>
      <c r="B18" s="46" t="s">
        <v>16</v>
      </c>
      <c r="C18" s="53"/>
      <c r="D18" s="67">
        <v>13256766.559599999</v>
      </c>
      <c r="E18" s="67">
        <v>15026928</v>
      </c>
      <c r="F18" s="68">
        <v>88.2200710591014</v>
      </c>
      <c r="G18" s="67">
        <v>2577468.3747999999</v>
      </c>
      <c r="H18" s="68">
        <v>414.33285037410599</v>
      </c>
      <c r="I18" s="67">
        <v>1491502.6943000001</v>
      </c>
      <c r="J18" s="68">
        <v>11.2508784671924</v>
      </c>
      <c r="K18" s="67">
        <v>350563.12829999998</v>
      </c>
      <c r="L18" s="68">
        <v>13.6010641964599</v>
      </c>
      <c r="M18" s="68">
        <v>3.2545908964608001</v>
      </c>
      <c r="N18" s="67">
        <v>103208266.4012</v>
      </c>
      <c r="O18" s="67">
        <v>177089648.12020001</v>
      </c>
      <c r="P18" s="67">
        <v>209960</v>
      </c>
      <c r="Q18" s="67">
        <v>221788</v>
      </c>
      <c r="R18" s="68">
        <v>-5.3330207224917396</v>
      </c>
      <c r="S18" s="67">
        <v>63.139486376452702</v>
      </c>
      <c r="T18" s="67">
        <v>63.507102646671598</v>
      </c>
      <c r="U18" s="69">
        <v>-0.58222879424000595</v>
      </c>
    </row>
    <row r="19" spans="1:21" ht="12" thickBot="1" x14ac:dyDescent="0.2">
      <c r="A19" s="42"/>
      <c r="B19" s="46" t="s">
        <v>17</v>
      </c>
      <c r="C19" s="53"/>
      <c r="D19" s="67">
        <v>2471185.8703000001</v>
      </c>
      <c r="E19" s="67">
        <v>2108883</v>
      </c>
      <c r="F19" s="68">
        <v>117.179846881027</v>
      </c>
      <c r="G19" s="67">
        <v>834834.17240000004</v>
      </c>
      <c r="H19" s="68">
        <v>196.00918984853999</v>
      </c>
      <c r="I19" s="67">
        <v>157338.00080000001</v>
      </c>
      <c r="J19" s="68">
        <v>6.3669027364946604</v>
      </c>
      <c r="K19" s="67">
        <v>105049.5031</v>
      </c>
      <c r="L19" s="68">
        <v>12.583277802105499</v>
      </c>
      <c r="M19" s="68">
        <v>0.49775102363144802</v>
      </c>
      <c r="N19" s="67">
        <v>16950091.0691</v>
      </c>
      <c r="O19" s="67">
        <v>41686880.418099999</v>
      </c>
      <c r="P19" s="67">
        <v>33284</v>
      </c>
      <c r="Q19" s="67">
        <v>30316</v>
      </c>
      <c r="R19" s="68">
        <v>9.79020979020979</v>
      </c>
      <c r="S19" s="67">
        <v>74.245459388895597</v>
      </c>
      <c r="T19" s="67">
        <v>73.757191855785706</v>
      </c>
      <c r="U19" s="69">
        <v>0.65763958783299703</v>
      </c>
    </row>
    <row r="20" spans="1:21" ht="12" thickBot="1" x14ac:dyDescent="0.2">
      <c r="A20" s="42"/>
      <c r="B20" s="46" t="s">
        <v>18</v>
      </c>
      <c r="C20" s="53"/>
      <c r="D20" s="67">
        <v>3319848.1408000002</v>
      </c>
      <c r="E20" s="67">
        <v>3785226</v>
      </c>
      <c r="F20" s="68">
        <v>87.705414176062405</v>
      </c>
      <c r="G20" s="67">
        <v>759066.67409999995</v>
      </c>
      <c r="H20" s="68">
        <v>337.35922733483602</v>
      </c>
      <c r="I20" s="67">
        <v>211179.0637</v>
      </c>
      <c r="J20" s="68">
        <v>6.3611061332796703</v>
      </c>
      <c r="K20" s="67">
        <v>75709.873500000002</v>
      </c>
      <c r="L20" s="68">
        <v>9.9740742260574997</v>
      </c>
      <c r="M20" s="68">
        <v>1.78931999140112</v>
      </c>
      <c r="N20" s="67">
        <v>32264092.8057</v>
      </c>
      <c r="O20" s="67">
        <v>75497044.762400001</v>
      </c>
      <c r="P20" s="67">
        <v>89629</v>
      </c>
      <c r="Q20" s="67">
        <v>78743</v>
      </c>
      <c r="R20" s="68">
        <v>13.8247209275745</v>
      </c>
      <c r="S20" s="67">
        <v>37.039888214751898</v>
      </c>
      <c r="T20" s="67">
        <v>39.438039171735902</v>
      </c>
      <c r="U20" s="69">
        <v>-6.4745091644981301</v>
      </c>
    </row>
    <row r="21" spans="1:21" ht="12" thickBot="1" x14ac:dyDescent="0.2">
      <c r="A21" s="42"/>
      <c r="B21" s="46" t="s">
        <v>19</v>
      </c>
      <c r="C21" s="53"/>
      <c r="D21" s="67">
        <v>1661356.1166000001</v>
      </c>
      <c r="E21" s="67">
        <v>1632363</v>
      </c>
      <c r="F21" s="68">
        <v>101.77614394592401</v>
      </c>
      <c r="G21" s="67">
        <v>545527.16509999998</v>
      </c>
      <c r="H21" s="68">
        <v>204.54140927985799</v>
      </c>
      <c r="I21" s="67">
        <v>222328.91279999999</v>
      </c>
      <c r="J21" s="68">
        <v>13.3823754328482</v>
      </c>
      <c r="K21" s="67">
        <v>18855.4532</v>
      </c>
      <c r="L21" s="68">
        <v>3.4563729189441199</v>
      </c>
      <c r="M21" s="68">
        <v>10.7912261477756</v>
      </c>
      <c r="N21" s="67">
        <v>12077940.4662</v>
      </c>
      <c r="O21" s="67">
        <v>25615335.956500001</v>
      </c>
      <c r="P21" s="67">
        <v>56790</v>
      </c>
      <c r="Q21" s="67">
        <v>51662</v>
      </c>
      <c r="R21" s="68">
        <v>9.9260578374821105</v>
      </c>
      <c r="S21" s="67">
        <v>29.2543778235605</v>
      </c>
      <c r="T21" s="67">
        <v>27.571514823274399</v>
      </c>
      <c r="U21" s="69">
        <v>5.75251680427401</v>
      </c>
    </row>
    <row r="22" spans="1:21" ht="12" thickBot="1" x14ac:dyDescent="0.2">
      <c r="A22" s="42"/>
      <c r="B22" s="46" t="s">
        <v>20</v>
      </c>
      <c r="C22" s="53"/>
      <c r="D22" s="67">
        <v>3675263.1129000001</v>
      </c>
      <c r="E22" s="67">
        <v>3824768</v>
      </c>
      <c r="F22" s="68">
        <v>96.091138414146897</v>
      </c>
      <c r="G22" s="67">
        <v>1423597.9539000001</v>
      </c>
      <c r="H22" s="68">
        <v>158.167209557409</v>
      </c>
      <c r="I22" s="67">
        <v>458593.61619999999</v>
      </c>
      <c r="J22" s="68">
        <v>12.4778445001763</v>
      </c>
      <c r="K22" s="67">
        <v>168116.53320000001</v>
      </c>
      <c r="L22" s="68">
        <v>11.8092704994018</v>
      </c>
      <c r="M22" s="68">
        <v>1.7278317454621399</v>
      </c>
      <c r="N22" s="67">
        <v>31417527.354600001</v>
      </c>
      <c r="O22" s="67">
        <v>69123097.056400001</v>
      </c>
      <c r="P22" s="67">
        <v>142045</v>
      </c>
      <c r="Q22" s="67">
        <v>127429</v>
      </c>
      <c r="R22" s="68">
        <v>11.469916580998101</v>
      </c>
      <c r="S22" s="67">
        <v>25.8739351114084</v>
      </c>
      <c r="T22" s="67">
        <v>26.196960794638599</v>
      </c>
      <c r="U22" s="69">
        <v>-1.2484598181116999</v>
      </c>
    </row>
    <row r="23" spans="1:21" ht="12" thickBot="1" x14ac:dyDescent="0.2">
      <c r="A23" s="42"/>
      <c r="B23" s="46" t="s">
        <v>21</v>
      </c>
      <c r="C23" s="53"/>
      <c r="D23" s="67">
        <v>5643048.0954999998</v>
      </c>
      <c r="E23" s="67">
        <v>6442572</v>
      </c>
      <c r="F23" s="68">
        <v>87.589988835204295</v>
      </c>
      <c r="G23" s="67">
        <v>4393653.4000000004</v>
      </c>
      <c r="H23" s="68">
        <v>28.436350839599701</v>
      </c>
      <c r="I23" s="67">
        <v>510048.9951</v>
      </c>
      <c r="J23" s="68">
        <v>9.0385370896756001</v>
      </c>
      <c r="K23" s="67">
        <v>387383.39279999997</v>
      </c>
      <c r="L23" s="68">
        <v>8.8168855740873902</v>
      </c>
      <c r="M23" s="68">
        <v>0.316651680427948</v>
      </c>
      <c r="N23" s="67">
        <v>60728278.254600003</v>
      </c>
      <c r="O23" s="67">
        <v>154342036.73120001</v>
      </c>
      <c r="P23" s="67">
        <v>149937</v>
      </c>
      <c r="Q23" s="67">
        <v>138749</v>
      </c>
      <c r="R23" s="68">
        <v>8.0634815386056804</v>
      </c>
      <c r="S23" s="67">
        <v>37.636127810346999</v>
      </c>
      <c r="T23" s="67">
        <v>39.421989214336698</v>
      </c>
      <c r="U23" s="69">
        <v>-4.7450721099387296</v>
      </c>
    </row>
    <row r="24" spans="1:21" ht="12" thickBot="1" x14ac:dyDescent="0.2">
      <c r="A24" s="42"/>
      <c r="B24" s="46" t="s">
        <v>22</v>
      </c>
      <c r="C24" s="53"/>
      <c r="D24" s="67">
        <v>1092030.6203000001</v>
      </c>
      <c r="E24" s="67">
        <v>1283222</v>
      </c>
      <c r="F24" s="68">
        <v>85.100677848415899</v>
      </c>
      <c r="G24" s="67">
        <v>301113.50150000001</v>
      </c>
      <c r="H24" s="68">
        <v>262.66411664041601</v>
      </c>
      <c r="I24" s="67">
        <v>181961.0061</v>
      </c>
      <c r="J24" s="68">
        <v>16.662628567137801</v>
      </c>
      <c r="K24" s="67">
        <v>54637.4686</v>
      </c>
      <c r="L24" s="68">
        <v>18.145140728603302</v>
      </c>
      <c r="M24" s="68">
        <v>2.3303337574464398</v>
      </c>
      <c r="N24" s="67">
        <v>8428465.7139999997</v>
      </c>
      <c r="O24" s="67">
        <v>18002562.965700001</v>
      </c>
      <c r="P24" s="67">
        <v>45769</v>
      </c>
      <c r="Q24" s="67">
        <v>42763</v>
      </c>
      <c r="R24" s="68">
        <v>7.0294413394757198</v>
      </c>
      <c r="S24" s="67">
        <v>23.859612844938699</v>
      </c>
      <c r="T24" s="67">
        <v>22.682428410074099</v>
      </c>
      <c r="U24" s="69">
        <v>4.9337952066322197</v>
      </c>
    </row>
    <row r="25" spans="1:21" ht="12" thickBot="1" x14ac:dyDescent="0.2">
      <c r="A25" s="42"/>
      <c r="B25" s="46" t="s">
        <v>23</v>
      </c>
      <c r="C25" s="53"/>
      <c r="D25" s="67">
        <v>1068936.4516</v>
      </c>
      <c r="E25" s="67">
        <v>1305065</v>
      </c>
      <c r="F25" s="68">
        <v>81.9067595560374</v>
      </c>
      <c r="G25" s="67">
        <v>274300.16210000002</v>
      </c>
      <c r="H25" s="68">
        <v>289.695887678806</v>
      </c>
      <c r="I25" s="67">
        <v>100959.9996</v>
      </c>
      <c r="J25" s="68">
        <v>9.4449019348981498</v>
      </c>
      <c r="K25" s="67">
        <v>18884.389200000001</v>
      </c>
      <c r="L25" s="68">
        <v>6.8845709223880904</v>
      </c>
      <c r="M25" s="68">
        <v>4.34621472427607</v>
      </c>
      <c r="N25" s="67">
        <v>9079327.8958999999</v>
      </c>
      <c r="O25" s="67">
        <v>24793138.347600002</v>
      </c>
      <c r="P25" s="67">
        <v>38671</v>
      </c>
      <c r="Q25" s="67">
        <v>34862</v>
      </c>
      <c r="R25" s="68">
        <v>10.925936549825</v>
      </c>
      <c r="S25" s="67">
        <v>27.641810441933199</v>
      </c>
      <c r="T25" s="67">
        <v>27.877437074751899</v>
      </c>
      <c r="U25" s="69">
        <v>-0.852428365043715</v>
      </c>
    </row>
    <row r="26" spans="1:21" ht="12" thickBot="1" x14ac:dyDescent="0.2">
      <c r="A26" s="42"/>
      <c r="B26" s="46" t="s">
        <v>24</v>
      </c>
      <c r="C26" s="53"/>
      <c r="D26" s="67">
        <v>2826200.469</v>
      </c>
      <c r="E26" s="67">
        <v>2996899</v>
      </c>
      <c r="F26" s="68">
        <v>94.304161368134203</v>
      </c>
      <c r="G26" s="67">
        <v>492622.55790000001</v>
      </c>
      <c r="H26" s="68">
        <v>473.705045308482</v>
      </c>
      <c r="I26" s="67">
        <v>476763.83590000001</v>
      </c>
      <c r="J26" s="68">
        <v>16.869427385973601</v>
      </c>
      <c r="K26" s="67">
        <v>92945.242100000003</v>
      </c>
      <c r="L26" s="68">
        <v>18.8674352421489</v>
      </c>
      <c r="M26" s="68">
        <v>4.1295130888684799</v>
      </c>
      <c r="N26" s="67">
        <v>23878629.969300002</v>
      </c>
      <c r="O26" s="67">
        <v>46548576.409000002</v>
      </c>
      <c r="P26" s="67">
        <v>109638</v>
      </c>
      <c r="Q26" s="67">
        <v>100252</v>
      </c>
      <c r="R26" s="68">
        <v>9.3624067350277294</v>
      </c>
      <c r="S26" s="67">
        <v>25.777563153286302</v>
      </c>
      <c r="T26" s="67">
        <v>26.281783568407601</v>
      </c>
      <c r="U26" s="69">
        <v>-1.95604375837622</v>
      </c>
    </row>
    <row r="27" spans="1:21" ht="12" thickBot="1" x14ac:dyDescent="0.2">
      <c r="A27" s="42"/>
      <c r="B27" s="46" t="s">
        <v>25</v>
      </c>
      <c r="C27" s="53"/>
      <c r="D27" s="67">
        <v>606931.97560000001</v>
      </c>
      <c r="E27" s="67">
        <v>728300</v>
      </c>
      <c r="F27" s="68">
        <v>83.335435342578606</v>
      </c>
      <c r="G27" s="67">
        <v>273786.03220000002</v>
      </c>
      <c r="H27" s="68">
        <v>121.681132058862</v>
      </c>
      <c r="I27" s="67">
        <v>129000.3904</v>
      </c>
      <c r="J27" s="68">
        <v>21.254505543635801</v>
      </c>
      <c r="K27" s="67">
        <v>79734.594200000007</v>
      </c>
      <c r="L27" s="68">
        <v>29.122959107626802</v>
      </c>
      <c r="M27" s="68">
        <v>0.61787228861321497</v>
      </c>
      <c r="N27" s="67">
        <v>6150122.5686999997</v>
      </c>
      <c r="O27" s="67">
        <v>15200451.0294</v>
      </c>
      <c r="P27" s="67">
        <v>47780</v>
      </c>
      <c r="Q27" s="67">
        <v>46370</v>
      </c>
      <c r="R27" s="68">
        <v>3.0407591114945101</v>
      </c>
      <c r="S27" s="67">
        <v>12.7026365759732</v>
      </c>
      <c r="T27" s="67">
        <v>12.3412139810222</v>
      </c>
      <c r="U27" s="69">
        <v>2.8452565165457302</v>
      </c>
    </row>
    <row r="28" spans="1:21" ht="12" thickBot="1" x14ac:dyDescent="0.2">
      <c r="A28" s="42"/>
      <c r="B28" s="46" t="s">
        <v>26</v>
      </c>
      <c r="C28" s="53"/>
      <c r="D28" s="67">
        <v>1925777.2431999999</v>
      </c>
      <c r="E28" s="67">
        <v>2154528</v>
      </c>
      <c r="F28" s="68">
        <v>89.382790253828205</v>
      </c>
      <c r="G28" s="67">
        <v>650751.20559999999</v>
      </c>
      <c r="H28" s="68">
        <v>195.93141382264699</v>
      </c>
      <c r="I28" s="67">
        <v>121806.1009</v>
      </c>
      <c r="J28" s="68">
        <v>6.3250358435848399</v>
      </c>
      <c r="K28" s="67">
        <v>53863.881800000003</v>
      </c>
      <c r="L28" s="68">
        <v>8.27718509569827</v>
      </c>
      <c r="M28" s="68">
        <v>1.2613687842304699</v>
      </c>
      <c r="N28" s="67">
        <v>20029199.4791</v>
      </c>
      <c r="O28" s="67">
        <v>62905559.074699998</v>
      </c>
      <c r="P28" s="67">
        <v>45671</v>
      </c>
      <c r="Q28" s="67">
        <v>45208</v>
      </c>
      <c r="R28" s="68">
        <v>1.0241550168111899</v>
      </c>
      <c r="S28" s="67">
        <v>42.166303413544703</v>
      </c>
      <c r="T28" s="67">
        <v>38.1821129822155</v>
      </c>
      <c r="U28" s="69">
        <v>9.4487543578443294</v>
      </c>
    </row>
    <row r="29" spans="1:21" ht="12" thickBot="1" x14ac:dyDescent="0.2">
      <c r="A29" s="42"/>
      <c r="B29" s="46" t="s">
        <v>27</v>
      </c>
      <c r="C29" s="53"/>
      <c r="D29" s="67">
        <v>1131082.2337</v>
      </c>
      <c r="E29" s="67">
        <v>1274928</v>
      </c>
      <c r="F29" s="68">
        <v>88.717341975389999</v>
      </c>
      <c r="G29" s="67">
        <v>648714.40509999997</v>
      </c>
      <c r="H29" s="68">
        <v>74.357502285715796</v>
      </c>
      <c r="I29" s="67">
        <v>215882.35740000001</v>
      </c>
      <c r="J29" s="68">
        <v>19.086353844830999</v>
      </c>
      <c r="K29" s="67">
        <v>117918.92230000001</v>
      </c>
      <c r="L29" s="68">
        <v>18.177324470207001</v>
      </c>
      <c r="M29" s="68">
        <v>0.830769423509224</v>
      </c>
      <c r="N29" s="67">
        <v>12086537.5153</v>
      </c>
      <c r="O29" s="67">
        <v>33934619.336000003</v>
      </c>
      <c r="P29" s="67">
        <v>108150</v>
      </c>
      <c r="Q29" s="67">
        <v>104331</v>
      </c>
      <c r="R29" s="68">
        <v>3.66046525002157</v>
      </c>
      <c r="S29" s="67">
        <v>10.458458009246399</v>
      </c>
      <c r="T29" s="67">
        <v>9.5224534759563308</v>
      </c>
      <c r="U29" s="69">
        <v>8.9497374513772101</v>
      </c>
    </row>
    <row r="30" spans="1:21" ht="12" thickBot="1" x14ac:dyDescent="0.2">
      <c r="A30" s="42"/>
      <c r="B30" s="46" t="s">
        <v>28</v>
      </c>
      <c r="C30" s="53"/>
      <c r="D30" s="67">
        <v>3989466.1798</v>
      </c>
      <c r="E30" s="67">
        <v>4263927</v>
      </c>
      <c r="F30" s="68">
        <v>93.563191391409802</v>
      </c>
      <c r="G30" s="67">
        <v>892633.87109999999</v>
      </c>
      <c r="H30" s="68">
        <v>346.93197389919197</v>
      </c>
      <c r="I30" s="67">
        <v>435217.97489999997</v>
      </c>
      <c r="J30" s="68">
        <v>10.909178202929899</v>
      </c>
      <c r="K30" s="67">
        <v>150193.32680000001</v>
      </c>
      <c r="L30" s="68">
        <v>16.825860149684399</v>
      </c>
      <c r="M30" s="68">
        <v>1.89771845509184</v>
      </c>
      <c r="N30" s="67">
        <v>26989011.589400001</v>
      </c>
      <c r="O30" s="67">
        <v>58454201.243500002</v>
      </c>
      <c r="P30" s="67">
        <v>118865</v>
      </c>
      <c r="Q30" s="67">
        <v>107369</v>
      </c>
      <c r="R30" s="68">
        <v>10.7070010897</v>
      </c>
      <c r="S30" s="67">
        <v>33.563001554704897</v>
      </c>
      <c r="T30" s="67">
        <v>32.082256260186803</v>
      </c>
      <c r="U30" s="69">
        <v>4.4118381131812496</v>
      </c>
    </row>
    <row r="31" spans="1:21" ht="12" thickBot="1" x14ac:dyDescent="0.2">
      <c r="A31" s="42"/>
      <c r="B31" s="46" t="s">
        <v>29</v>
      </c>
      <c r="C31" s="53"/>
      <c r="D31" s="67">
        <v>2910451.551</v>
      </c>
      <c r="E31" s="67">
        <v>1991580</v>
      </c>
      <c r="F31" s="68">
        <v>146.137817762781</v>
      </c>
      <c r="G31" s="67">
        <v>533358.07479999994</v>
      </c>
      <c r="H31" s="68">
        <v>445.68435137901901</v>
      </c>
      <c r="I31" s="67">
        <v>38122.134100000003</v>
      </c>
      <c r="J31" s="68">
        <v>1.30983572246381</v>
      </c>
      <c r="K31" s="67">
        <v>48673.5913</v>
      </c>
      <c r="L31" s="68">
        <v>9.1258750171264893</v>
      </c>
      <c r="M31" s="68">
        <v>-0.21677991942213601</v>
      </c>
      <c r="N31" s="67">
        <v>25283590.215999998</v>
      </c>
      <c r="O31" s="67">
        <v>84800919.707300007</v>
      </c>
      <c r="P31" s="67">
        <v>39001</v>
      </c>
      <c r="Q31" s="67">
        <v>35359</v>
      </c>
      <c r="R31" s="68">
        <v>10.300065047088401</v>
      </c>
      <c r="S31" s="67">
        <v>74.625049383349193</v>
      </c>
      <c r="T31" s="67">
        <v>84.411485392686401</v>
      </c>
      <c r="U31" s="69">
        <v>-13.114143427985301</v>
      </c>
    </row>
    <row r="32" spans="1:21" ht="12" thickBot="1" x14ac:dyDescent="0.2">
      <c r="A32" s="42"/>
      <c r="B32" s="46" t="s">
        <v>30</v>
      </c>
      <c r="C32" s="53"/>
      <c r="D32" s="67">
        <v>247967.9731</v>
      </c>
      <c r="E32" s="67">
        <v>393710</v>
      </c>
      <c r="F32" s="68">
        <v>62.982391379441701</v>
      </c>
      <c r="G32" s="67">
        <v>176720.37090000001</v>
      </c>
      <c r="H32" s="68">
        <v>40.316575750238002</v>
      </c>
      <c r="I32" s="67">
        <v>58783.455800000003</v>
      </c>
      <c r="J32" s="68">
        <v>23.706067789768099</v>
      </c>
      <c r="K32" s="67">
        <v>44650.109600000003</v>
      </c>
      <c r="L32" s="68">
        <v>25.265966437602099</v>
      </c>
      <c r="M32" s="68">
        <v>0.31653553208747298</v>
      </c>
      <c r="N32" s="67">
        <v>2431613.7851999998</v>
      </c>
      <c r="O32" s="67">
        <v>6381121.3046000004</v>
      </c>
      <c r="P32" s="67">
        <v>30838</v>
      </c>
      <c r="Q32" s="67">
        <v>29402</v>
      </c>
      <c r="R32" s="68">
        <v>4.8840214951363796</v>
      </c>
      <c r="S32" s="67">
        <v>8.0409875186458297</v>
      </c>
      <c r="T32" s="67">
        <v>7.4979257465478497</v>
      </c>
      <c r="U32" s="69">
        <v>6.7536701286837504</v>
      </c>
    </row>
    <row r="33" spans="1:21" ht="12" thickBot="1" x14ac:dyDescent="0.2">
      <c r="A33" s="42"/>
      <c r="B33" s="46" t="s">
        <v>31</v>
      </c>
      <c r="C33" s="53"/>
      <c r="D33" s="70"/>
      <c r="E33" s="70"/>
      <c r="F33" s="70"/>
      <c r="G33" s="67">
        <v>38.4619</v>
      </c>
      <c r="H33" s="70"/>
      <c r="I33" s="70"/>
      <c r="J33" s="70"/>
      <c r="K33" s="67">
        <v>7.4889000000000001</v>
      </c>
      <c r="L33" s="68">
        <v>19.470956973004501</v>
      </c>
      <c r="M33" s="70"/>
      <c r="N33" s="67">
        <v>21.916699999999999</v>
      </c>
      <c r="O33" s="67">
        <v>46.363300000000002</v>
      </c>
      <c r="P33" s="70"/>
      <c r="Q33" s="67">
        <v>1</v>
      </c>
      <c r="R33" s="70"/>
      <c r="S33" s="70"/>
      <c r="T33" s="67">
        <v>10.6195</v>
      </c>
      <c r="U33" s="71"/>
    </row>
    <row r="34" spans="1:21" ht="12" thickBot="1" x14ac:dyDescent="0.2">
      <c r="A34" s="42"/>
      <c r="B34" s="46" t="s">
        <v>32</v>
      </c>
      <c r="C34" s="53"/>
      <c r="D34" s="67">
        <v>832610.58429999999</v>
      </c>
      <c r="E34" s="67">
        <v>938039</v>
      </c>
      <c r="F34" s="68">
        <v>88.760764136672407</v>
      </c>
      <c r="G34" s="67">
        <v>104934.6302</v>
      </c>
      <c r="H34" s="68">
        <v>693.456443038001</v>
      </c>
      <c r="I34" s="67">
        <v>113344.2678</v>
      </c>
      <c r="J34" s="68">
        <v>13.613118778124999</v>
      </c>
      <c r="K34" s="67">
        <v>10779.588299999999</v>
      </c>
      <c r="L34" s="68">
        <v>10.2726700227129</v>
      </c>
      <c r="M34" s="68">
        <v>9.5147121249519309</v>
      </c>
      <c r="N34" s="67">
        <v>6506645.9677999998</v>
      </c>
      <c r="O34" s="67">
        <v>15042367.499500001</v>
      </c>
      <c r="P34" s="67">
        <v>26195</v>
      </c>
      <c r="Q34" s="67">
        <v>23242</v>
      </c>
      <c r="R34" s="68">
        <v>12.7054470355391</v>
      </c>
      <c r="S34" s="67">
        <v>31.785095793090299</v>
      </c>
      <c r="T34" s="67">
        <v>30.778221005077</v>
      </c>
      <c r="U34" s="69">
        <v>3.1677576011337898</v>
      </c>
    </row>
    <row r="35" spans="1:21" ht="12" thickBot="1" x14ac:dyDescent="0.2">
      <c r="A35" s="42"/>
      <c r="B35" s="46" t="s">
        <v>36</v>
      </c>
      <c r="C35" s="53"/>
      <c r="D35" s="70"/>
      <c r="E35" s="67">
        <v>432813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42"/>
      <c r="B36" s="46" t="s">
        <v>37</v>
      </c>
      <c r="C36" s="53"/>
      <c r="D36" s="70"/>
      <c r="E36" s="67">
        <v>195544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42"/>
      <c r="B37" s="46" t="s">
        <v>38</v>
      </c>
      <c r="C37" s="53"/>
      <c r="D37" s="70"/>
      <c r="E37" s="67">
        <v>234446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42"/>
      <c r="B38" s="46" t="s">
        <v>33</v>
      </c>
      <c r="C38" s="53"/>
      <c r="D38" s="67">
        <v>564258.97549999994</v>
      </c>
      <c r="E38" s="67">
        <v>210265</v>
      </c>
      <c r="F38" s="68">
        <v>268.35611038451498</v>
      </c>
      <c r="G38" s="67">
        <v>503605.98330000002</v>
      </c>
      <c r="H38" s="68">
        <v>12.0437393937531</v>
      </c>
      <c r="I38" s="67">
        <v>32483.450400000002</v>
      </c>
      <c r="J38" s="68">
        <v>5.75683361903386</v>
      </c>
      <c r="K38" s="67">
        <v>30618.359</v>
      </c>
      <c r="L38" s="68">
        <v>6.0798243101413902</v>
      </c>
      <c r="M38" s="68">
        <v>6.0914152845356999E-2</v>
      </c>
      <c r="N38" s="67">
        <v>5856919.6814999999</v>
      </c>
      <c r="O38" s="67">
        <v>13129283.7995</v>
      </c>
      <c r="P38" s="67">
        <v>673</v>
      </c>
      <c r="Q38" s="67">
        <v>774</v>
      </c>
      <c r="R38" s="68">
        <v>-13.049095607235101</v>
      </c>
      <c r="S38" s="67">
        <v>838.42344056463605</v>
      </c>
      <c r="T38" s="67">
        <v>925.69623927648604</v>
      </c>
      <c r="U38" s="69">
        <v>-10.4091553849062</v>
      </c>
    </row>
    <row r="39" spans="1:21" ht="12" thickBot="1" x14ac:dyDescent="0.2">
      <c r="A39" s="42"/>
      <c r="B39" s="46" t="s">
        <v>34</v>
      </c>
      <c r="C39" s="53"/>
      <c r="D39" s="67">
        <v>1559991.7352</v>
      </c>
      <c r="E39" s="67">
        <v>690299</v>
      </c>
      <c r="F39" s="68">
        <v>225.987830664683</v>
      </c>
      <c r="G39" s="67">
        <v>781063.87970000005</v>
      </c>
      <c r="H39" s="68">
        <v>99.726523751063695</v>
      </c>
      <c r="I39" s="67">
        <v>95473.415200000003</v>
      </c>
      <c r="J39" s="68">
        <v>6.1201231420472704</v>
      </c>
      <c r="K39" s="67">
        <v>51465.142899999999</v>
      </c>
      <c r="L39" s="68">
        <v>6.5891080406595304</v>
      </c>
      <c r="M39" s="68">
        <v>0.85510832808743698</v>
      </c>
      <c r="N39" s="67">
        <v>15437178.237600001</v>
      </c>
      <c r="O39" s="67">
        <v>34246128.541299999</v>
      </c>
      <c r="P39" s="67">
        <v>6785</v>
      </c>
      <c r="Q39" s="67">
        <v>6461</v>
      </c>
      <c r="R39" s="68">
        <v>5.01470360625291</v>
      </c>
      <c r="S39" s="67">
        <v>229.91772073691999</v>
      </c>
      <c r="T39" s="67">
        <v>228.43791605014701</v>
      </c>
      <c r="U39" s="69">
        <v>0.64362358935606201</v>
      </c>
    </row>
    <row r="40" spans="1:21" ht="12" thickBot="1" x14ac:dyDescent="0.2">
      <c r="A40" s="42"/>
      <c r="B40" s="46" t="s">
        <v>39</v>
      </c>
      <c r="C40" s="53"/>
      <c r="D40" s="70"/>
      <c r="E40" s="67">
        <v>179647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42"/>
      <c r="B41" s="46" t="s">
        <v>40</v>
      </c>
      <c r="C41" s="53"/>
      <c r="D41" s="70"/>
      <c r="E41" s="67">
        <v>39953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41"/>
      <c r="B42" s="46" t="s">
        <v>35</v>
      </c>
      <c r="C42" s="53"/>
      <c r="D42" s="72">
        <v>69729.794699999999</v>
      </c>
      <c r="E42" s="72">
        <v>47130</v>
      </c>
      <c r="F42" s="73">
        <v>147.952036282623</v>
      </c>
      <c r="G42" s="72">
        <v>32785.222199999997</v>
      </c>
      <c r="H42" s="73">
        <v>112.68666191928401</v>
      </c>
      <c r="I42" s="72">
        <v>9976.5167999999994</v>
      </c>
      <c r="J42" s="73">
        <v>14.3073944831219</v>
      </c>
      <c r="K42" s="72">
        <v>5144.5655999999999</v>
      </c>
      <c r="L42" s="73">
        <v>15.6917210095956</v>
      </c>
      <c r="M42" s="73">
        <v>0.93923405311422303</v>
      </c>
      <c r="N42" s="72">
        <v>987991.32720000006</v>
      </c>
      <c r="O42" s="72">
        <v>1576334.3030000001</v>
      </c>
      <c r="P42" s="72">
        <v>57</v>
      </c>
      <c r="Q42" s="72">
        <v>84</v>
      </c>
      <c r="R42" s="73">
        <v>-32.142857142857103</v>
      </c>
      <c r="S42" s="72">
        <v>1223.32973157895</v>
      </c>
      <c r="T42" s="72">
        <v>916.65725595238098</v>
      </c>
      <c r="U42" s="74">
        <v>25.068668545376202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7:C37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8:C38"/>
    <mergeCell ref="B39:C39"/>
    <mergeCell ref="B40:C40"/>
    <mergeCell ref="B41:C41"/>
    <mergeCell ref="B42:C42"/>
    <mergeCell ref="B30:C3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activeCell="C31" sqref="C3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260001</v>
      </c>
      <c r="D2" s="32">
        <v>2638471.4575076899</v>
      </c>
      <c r="E2" s="32">
        <v>2074271.74131624</v>
      </c>
      <c r="F2" s="32">
        <v>564199.71619145304</v>
      </c>
      <c r="G2" s="32">
        <v>2074271.74131624</v>
      </c>
      <c r="H2" s="32">
        <v>0.21383582323243999</v>
      </c>
    </row>
    <row r="3" spans="1:8" ht="14.25" x14ac:dyDescent="0.2">
      <c r="A3" s="32">
        <v>2</v>
      </c>
      <c r="B3" s="33">
        <v>13</v>
      </c>
      <c r="C3" s="32">
        <v>41257</v>
      </c>
      <c r="D3" s="32">
        <v>313341.46543814399</v>
      </c>
      <c r="E3" s="32">
        <v>275461.60577248299</v>
      </c>
      <c r="F3" s="32">
        <v>37879.859665660697</v>
      </c>
      <c r="G3" s="32">
        <v>275461.60577248299</v>
      </c>
      <c r="H3" s="32">
        <v>0.120890031623148</v>
      </c>
    </row>
    <row r="4" spans="1:8" ht="14.25" x14ac:dyDescent="0.2">
      <c r="A4" s="32">
        <v>3</v>
      </c>
      <c r="B4" s="33">
        <v>14</v>
      </c>
      <c r="C4" s="32">
        <v>301101</v>
      </c>
      <c r="D4" s="32">
        <v>834669.39215726499</v>
      </c>
      <c r="E4" s="32">
        <v>716328.28234529903</v>
      </c>
      <c r="F4" s="32">
        <v>118341.109811966</v>
      </c>
      <c r="G4" s="32">
        <v>716328.28234529903</v>
      </c>
      <c r="H4" s="32">
        <v>0.14178201683675501</v>
      </c>
    </row>
    <row r="5" spans="1:8" ht="14.25" x14ac:dyDescent="0.2">
      <c r="A5" s="32">
        <v>4</v>
      </c>
      <c r="B5" s="33">
        <v>15</v>
      </c>
      <c r="C5" s="32">
        <v>8769</v>
      </c>
      <c r="D5" s="32">
        <v>146613.327604274</v>
      </c>
      <c r="E5" s="32">
        <v>113794.661853846</v>
      </c>
      <c r="F5" s="32">
        <v>32818.665750427397</v>
      </c>
      <c r="G5" s="32">
        <v>113794.661853846</v>
      </c>
      <c r="H5" s="32">
        <v>0.223845037055627</v>
      </c>
    </row>
    <row r="6" spans="1:8" ht="14.25" x14ac:dyDescent="0.2">
      <c r="A6" s="32">
        <v>5</v>
      </c>
      <c r="B6" s="33">
        <v>16</v>
      </c>
      <c r="C6" s="32">
        <v>8285</v>
      </c>
      <c r="D6" s="32">
        <v>568669.20561282104</v>
      </c>
      <c r="E6" s="32">
        <v>586771.83271709399</v>
      </c>
      <c r="F6" s="32">
        <v>-18102.627104273499</v>
      </c>
      <c r="G6" s="32">
        <v>586771.83271709399</v>
      </c>
      <c r="H6" s="32">
        <v>-3.1833317024376903E-2</v>
      </c>
    </row>
    <row r="7" spans="1:8" ht="14.25" x14ac:dyDescent="0.2">
      <c r="A7" s="32">
        <v>6</v>
      </c>
      <c r="B7" s="33">
        <v>17</v>
      </c>
      <c r="C7" s="32">
        <v>55441</v>
      </c>
      <c r="D7" s="32">
        <v>782836.80124102603</v>
      </c>
      <c r="E7" s="32">
        <v>702106.08279914502</v>
      </c>
      <c r="F7" s="32">
        <v>80730.718441880294</v>
      </c>
      <c r="G7" s="32">
        <v>702106.08279914502</v>
      </c>
      <c r="H7" s="32">
        <v>0.103125860094848</v>
      </c>
    </row>
    <row r="8" spans="1:8" ht="14.25" x14ac:dyDescent="0.2">
      <c r="A8" s="32">
        <v>7</v>
      </c>
      <c r="B8" s="33">
        <v>18</v>
      </c>
      <c r="C8" s="32">
        <v>241679</v>
      </c>
      <c r="D8" s="32">
        <v>446745.87398632499</v>
      </c>
      <c r="E8" s="32">
        <v>370421.08575812</v>
      </c>
      <c r="F8" s="32">
        <v>76324.7882282051</v>
      </c>
      <c r="G8" s="32">
        <v>370421.08575812</v>
      </c>
      <c r="H8" s="32">
        <v>0.17084609544830701</v>
      </c>
    </row>
    <row r="9" spans="1:8" ht="14.25" x14ac:dyDescent="0.2">
      <c r="A9" s="32">
        <v>8</v>
      </c>
      <c r="B9" s="33">
        <v>19</v>
      </c>
      <c r="C9" s="32">
        <v>61768</v>
      </c>
      <c r="D9" s="32">
        <v>329770.21835384599</v>
      </c>
      <c r="E9" s="32">
        <v>308426.44971880299</v>
      </c>
      <c r="F9" s="32">
        <v>21343.768635042699</v>
      </c>
      <c r="G9" s="32">
        <v>308426.44971880299</v>
      </c>
      <c r="H9" s="32">
        <v>6.4723154023995894E-2</v>
      </c>
    </row>
    <row r="10" spans="1:8" ht="14.25" x14ac:dyDescent="0.2">
      <c r="A10" s="32">
        <v>9</v>
      </c>
      <c r="B10" s="33">
        <v>21</v>
      </c>
      <c r="C10" s="32">
        <v>741372</v>
      </c>
      <c r="D10" s="32">
        <v>4136131.8117333301</v>
      </c>
      <c r="E10" s="32">
        <v>4048742.9871777799</v>
      </c>
      <c r="F10" s="32">
        <v>87388.824555555606</v>
      </c>
      <c r="G10" s="32">
        <v>4048742.9871777799</v>
      </c>
      <c r="H10" s="35">
        <v>2.1128152712070698E-2</v>
      </c>
    </row>
    <row r="11" spans="1:8" ht="14.25" x14ac:dyDescent="0.2">
      <c r="A11" s="32">
        <v>10</v>
      </c>
      <c r="B11" s="33">
        <v>22</v>
      </c>
      <c r="C11" s="32">
        <v>178967</v>
      </c>
      <c r="D11" s="32">
        <v>5528670.8447230803</v>
      </c>
      <c r="E11" s="32">
        <v>5064713.7343940204</v>
      </c>
      <c r="F11" s="32">
        <v>463957.11032906</v>
      </c>
      <c r="G11" s="32">
        <v>5064713.7343940204</v>
      </c>
      <c r="H11" s="32">
        <v>8.3918381715903906E-2</v>
      </c>
    </row>
    <row r="12" spans="1:8" ht="14.25" x14ac:dyDescent="0.2">
      <c r="A12" s="32">
        <v>11</v>
      </c>
      <c r="B12" s="33">
        <v>23</v>
      </c>
      <c r="C12" s="32">
        <v>685047.13399999996</v>
      </c>
      <c r="D12" s="32">
        <v>13256766.768888099</v>
      </c>
      <c r="E12" s="32">
        <v>11765263.7946257</v>
      </c>
      <c r="F12" s="32">
        <v>1491502.9742624499</v>
      </c>
      <c r="G12" s="32">
        <v>11765263.7946257</v>
      </c>
      <c r="H12" s="32">
        <v>0.112508804014174</v>
      </c>
    </row>
    <row r="13" spans="1:8" ht="14.25" x14ac:dyDescent="0.2">
      <c r="A13" s="32">
        <v>12</v>
      </c>
      <c r="B13" s="33">
        <v>24</v>
      </c>
      <c r="C13" s="32">
        <v>95716.89</v>
      </c>
      <c r="D13" s="32">
        <v>2471185.8998512798</v>
      </c>
      <c r="E13" s="32">
        <v>2313847.8599495701</v>
      </c>
      <c r="F13" s="32">
        <v>157338.03990170901</v>
      </c>
      <c r="G13" s="32">
        <v>2313847.8599495701</v>
      </c>
      <c r="H13" s="32">
        <v>6.36690424266253E-2</v>
      </c>
    </row>
    <row r="14" spans="1:8" ht="14.25" x14ac:dyDescent="0.2">
      <c r="A14" s="32">
        <v>13</v>
      </c>
      <c r="B14" s="33">
        <v>25</v>
      </c>
      <c r="C14" s="32">
        <v>233167</v>
      </c>
      <c r="D14" s="32">
        <v>3319848.5521700899</v>
      </c>
      <c r="E14" s="32">
        <v>3108669.0770572601</v>
      </c>
      <c r="F14" s="32">
        <v>211179.475112821</v>
      </c>
      <c r="G14" s="32">
        <v>3108669.0770572601</v>
      </c>
      <c r="H14" s="32">
        <v>6.36111773757808E-2</v>
      </c>
    </row>
    <row r="15" spans="1:8" ht="14.25" x14ac:dyDescent="0.2">
      <c r="A15" s="32">
        <v>14</v>
      </c>
      <c r="B15" s="33">
        <v>26</v>
      </c>
      <c r="C15" s="32">
        <v>142511</v>
      </c>
      <c r="D15" s="32">
        <v>1661355.70302801</v>
      </c>
      <c r="E15" s="32">
        <v>1439027.2031575399</v>
      </c>
      <c r="F15" s="32">
        <v>222328.499870464</v>
      </c>
      <c r="G15" s="32">
        <v>1439027.2031575399</v>
      </c>
      <c r="H15" s="32">
        <v>0.13382353909234801</v>
      </c>
    </row>
    <row r="16" spans="1:8" ht="14.25" x14ac:dyDescent="0.2">
      <c r="A16" s="32">
        <v>15</v>
      </c>
      <c r="B16" s="33">
        <v>27</v>
      </c>
      <c r="C16" s="32">
        <v>385287.04100000003</v>
      </c>
      <c r="D16" s="32">
        <v>3675266.8254999998</v>
      </c>
      <c r="E16" s="32">
        <v>3216669.5131999999</v>
      </c>
      <c r="F16" s="32">
        <v>458597.31229999999</v>
      </c>
      <c r="G16" s="32">
        <v>3216669.5131999999</v>
      </c>
      <c r="H16" s="32">
        <v>0.12477932462430399</v>
      </c>
    </row>
    <row r="17" spans="1:8" ht="14.25" x14ac:dyDescent="0.2">
      <c r="A17" s="32">
        <v>16</v>
      </c>
      <c r="B17" s="33">
        <v>29</v>
      </c>
      <c r="C17" s="32">
        <v>403583</v>
      </c>
      <c r="D17" s="32">
        <v>5643052.0522145303</v>
      </c>
      <c r="E17" s="32">
        <v>5132999.1855265005</v>
      </c>
      <c r="F17" s="32">
        <v>510052.86668803397</v>
      </c>
      <c r="G17" s="32">
        <v>5132999.1855265005</v>
      </c>
      <c r="H17" s="32">
        <v>9.0385993602145095E-2</v>
      </c>
    </row>
    <row r="18" spans="1:8" ht="14.25" x14ac:dyDescent="0.2">
      <c r="A18" s="32">
        <v>17</v>
      </c>
      <c r="B18" s="33">
        <v>31</v>
      </c>
      <c r="C18" s="32">
        <v>66004.635999999999</v>
      </c>
      <c r="D18" s="32">
        <v>1092030.64834235</v>
      </c>
      <c r="E18" s="32">
        <v>910069.62756698497</v>
      </c>
      <c r="F18" s="32">
        <v>181961.020775365</v>
      </c>
      <c r="G18" s="32">
        <v>910069.62756698497</v>
      </c>
      <c r="H18" s="32">
        <v>0.166626294831169</v>
      </c>
    </row>
    <row r="19" spans="1:8" ht="14.25" x14ac:dyDescent="0.2">
      <c r="A19" s="32">
        <v>18</v>
      </c>
      <c r="B19" s="33">
        <v>32</v>
      </c>
      <c r="C19" s="32">
        <v>43274.36</v>
      </c>
      <c r="D19" s="32">
        <v>1068936.45868784</v>
      </c>
      <c r="E19" s="32">
        <v>967976.43903139897</v>
      </c>
      <c r="F19" s="32">
        <v>100960.019656438</v>
      </c>
      <c r="G19" s="32">
        <v>967976.43903139897</v>
      </c>
      <c r="H19" s="32">
        <v>9.4449037485699397E-2</v>
      </c>
    </row>
    <row r="20" spans="1:8" ht="14.25" x14ac:dyDescent="0.2">
      <c r="A20" s="32">
        <v>19</v>
      </c>
      <c r="B20" s="33">
        <v>33</v>
      </c>
      <c r="C20" s="32">
        <v>133384.10699999999</v>
      </c>
      <c r="D20" s="32">
        <v>2826200.3456458002</v>
      </c>
      <c r="E20" s="32">
        <v>2349436.6314992802</v>
      </c>
      <c r="F20" s="32">
        <v>476763.71414651797</v>
      </c>
      <c r="G20" s="32">
        <v>2349436.6314992802</v>
      </c>
      <c r="H20" s="32">
        <v>0.168694238142404</v>
      </c>
    </row>
    <row r="21" spans="1:8" ht="14.25" x14ac:dyDescent="0.2">
      <c r="A21" s="32">
        <v>20</v>
      </c>
      <c r="B21" s="33">
        <v>34</v>
      </c>
      <c r="C21" s="32">
        <v>59047.540999999997</v>
      </c>
      <c r="D21" s="32">
        <v>606931.89999576402</v>
      </c>
      <c r="E21" s="32">
        <v>477931.60509973799</v>
      </c>
      <c r="F21" s="32">
        <v>129000.294896027</v>
      </c>
      <c r="G21" s="32">
        <v>477931.60509973799</v>
      </c>
      <c r="H21" s="32">
        <v>0.212544924557314</v>
      </c>
    </row>
    <row r="22" spans="1:8" ht="14.25" x14ac:dyDescent="0.2">
      <c r="A22" s="32">
        <v>21</v>
      </c>
      <c r="B22" s="33">
        <v>35</v>
      </c>
      <c r="C22" s="32">
        <v>66385.320999999996</v>
      </c>
      <c r="D22" s="32">
        <v>1925777.2372805299</v>
      </c>
      <c r="E22" s="32">
        <v>1803971.13819469</v>
      </c>
      <c r="F22" s="32">
        <v>121806.09908584099</v>
      </c>
      <c r="G22" s="32">
        <v>1803971.13819469</v>
      </c>
      <c r="H22" s="32">
        <v>6.3250357688227801E-2</v>
      </c>
    </row>
    <row r="23" spans="1:8" ht="14.25" x14ac:dyDescent="0.2">
      <c r="A23" s="32">
        <v>22</v>
      </c>
      <c r="B23" s="33">
        <v>36</v>
      </c>
      <c r="C23" s="32">
        <v>187871.58799999999</v>
      </c>
      <c r="D23" s="32">
        <v>1131082.26198938</v>
      </c>
      <c r="E23" s="32">
        <v>915199.87041618198</v>
      </c>
      <c r="F23" s="32">
        <v>215882.39157319799</v>
      </c>
      <c r="G23" s="32">
        <v>915199.87041618198</v>
      </c>
      <c r="H23" s="32">
        <v>0.190863563887474</v>
      </c>
    </row>
    <row r="24" spans="1:8" ht="14.25" x14ac:dyDescent="0.2">
      <c r="A24" s="32">
        <v>23</v>
      </c>
      <c r="B24" s="33">
        <v>37</v>
      </c>
      <c r="C24" s="32">
        <v>329357.76699999999</v>
      </c>
      <c r="D24" s="32">
        <v>3989466.2283330001</v>
      </c>
      <c r="E24" s="32">
        <v>3554248.1874976601</v>
      </c>
      <c r="F24" s="32">
        <v>435218.040835338</v>
      </c>
      <c r="G24" s="32">
        <v>3554248.1874976601</v>
      </c>
      <c r="H24" s="32">
        <v>0.109091797229524</v>
      </c>
    </row>
    <row r="25" spans="1:8" ht="14.25" x14ac:dyDescent="0.2">
      <c r="A25" s="32">
        <v>24</v>
      </c>
      <c r="B25" s="33">
        <v>38</v>
      </c>
      <c r="C25" s="32">
        <v>338254.44</v>
      </c>
      <c r="D25" s="32">
        <v>2910451.4831336299</v>
      </c>
      <c r="E25" s="32">
        <v>2872329.3302123901</v>
      </c>
      <c r="F25" s="32">
        <v>38122.1529212389</v>
      </c>
      <c r="G25" s="32">
        <v>2872329.3302123901</v>
      </c>
      <c r="H25" s="32">
        <v>1.30983639968441E-2</v>
      </c>
    </row>
    <row r="26" spans="1:8" ht="14.25" x14ac:dyDescent="0.2">
      <c r="A26" s="32">
        <v>25</v>
      </c>
      <c r="B26" s="33">
        <v>39</v>
      </c>
      <c r="C26" s="32">
        <v>118018.93799999999</v>
      </c>
      <c r="D26" s="32">
        <v>247967.84119239799</v>
      </c>
      <c r="E26" s="32">
        <v>189184.51810596799</v>
      </c>
      <c r="F26" s="32">
        <v>58783.323086430501</v>
      </c>
      <c r="G26" s="32">
        <v>189184.51810596799</v>
      </c>
      <c r="H26" s="32">
        <v>0.237060268798406</v>
      </c>
    </row>
    <row r="27" spans="1:8" ht="14.25" x14ac:dyDescent="0.2">
      <c r="A27" s="32">
        <v>26</v>
      </c>
      <c r="B27" s="33">
        <v>42</v>
      </c>
      <c r="C27" s="32">
        <v>30402.281999999999</v>
      </c>
      <c r="D27" s="32">
        <v>832610.58089999994</v>
      </c>
      <c r="E27" s="32">
        <v>719266.30240000004</v>
      </c>
      <c r="F27" s="32">
        <v>113344.2785</v>
      </c>
      <c r="G27" s="32">
        <v>719266.30240000004</v>
      </c>
      <c r="H27" s="32">
        <v>0.136131201188294</v>
      </c>
    </row>
    <row r="28" spans="1:8" ht="14.25" x14ac:dyDescent="0.2">
      <c r="A28" s="32">
        <v>27</v>
      </c>
      <c r="B28" s="33">
        <v>75</v>
      </c>
      <c r="C28" s="32">
        <v>683</v>
      </c>
      <c r="D28" s="32">
        <v>564258.97435897402</v>
      </c>
      <c r="E28" s="32">
        <v>531775.52564102598</v>
      </c>
      <c r="F28" s="32">
        <v>32483.448717948701</v>
      </c>
      <c r="G28" s="32">
        <v>531775.52564102598</v>
      </c>
      <c r="H28" s="32">
        <v>5.7568333325759703E-2</v>
      </c>
    </row>
    <row r="29" spans="1:8" ht="14.25" x14ac:dyDescent="0.2">
      <c r="A29" s="32">
        <v>28</v>
      </c>
      <c r="B29" s="33">
        <v>76</v>
      </c>
      <c r="C29" s="32">
        <v>7380</v>
      </c>
      <c r="D29" s="32">
        <v>1559991.71402393</v>
      </c>
      <c r="E29" s="32">
        <v>1464518.3407803399</v>
      </c>
      <c r="F29" s="32">
        <v>95473.373243589696</v>
      </c>
      <c r="G29" s="32">
        <v>1464518.3407803399</v>
      </c>
      <c r="H29" s="32">
        <v>6.12012053559697E-2</v>
      </c>
    </row>
    <row r="30" spans="1:8" ht="14.25" x14ac:dyDescent="0.2">
      <c r="A30" s="32">
        <v>29</v>
      </c>
      <c r="B30" s="33">
        <v>99</v>
      </c>
      <c r="C30" s="32">
        <v>64</v>
      </c>
      <c r="D30" s="32">
        <v>69729.795023069397</v>
      </c>
      <c r="E30" s="32">
        <v>59753.278072763002</v>
      </c>
      <c r="F30" s="32">
        <v>9976.5169503063298</v>
      </c>
      <c r="G30" s="32">
        <v>59753.278072763002</v>
      </c>
      <c r="H30" s="32">
        <v>0.14307394632388801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2015-02-16T12:31:31Z</dcterms:modified>
</cp:coreProperties>
</file>