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<sst xmlns="http://schemas.openxmlformats.org/spreadsheetml/2006/main" count="112" uniqueCount="70">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</sst>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2" sqref="F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78650497.934200004</v>
      </c>
      <c r="F3" s="25">
        <f>RA!I7</f>
        <v>6610273.3037</v>
      </c>
      <c r="G3" s="16">
        <f>E3-F3</f>
        <v>72040224.630500004</v>
      </c>
      <c r="H3" s="27">
        <f>RA!J7</f>
        <v>8.4046172336127292</v>
      </c>
      <c r="I3" s="20">
        <f>SUM(I4:I38)</f>
        <v>78650511.622121587</v>
      </c>
      <c r="J3" s="21">
        <f>SUM(J4:J38)</f>
        <v>72040224.762376666</v>
      </c>
      <c r="K3" s="22">
        <f>E3-I3</f>
        <v>-13.687921583652496</v>
      </c>
      <c r="L3" s="22">
        <f>G3-J3</f>
        <v>-0.13187666237354279</v>
      </c>
    </row>
    <row r="4" spans="1:13" x14ac:dyDescent="0.15">
      <c r="A4" s="40">
        <f>RA!A8</f>
        <v>42051</v>
      </c>
      <c r="B4" s="12">
        <v>12</v>
      </c>
      <c r="C4" s="37" t="s">
        <v>6</v>
      </c>
      <c r="D4" s="37"/>
      <c r="E4" s="15">
        <f>VLOOKUP(C4,RA!B8:D36,3,0)</f>
        <v>3582238.8185999999</v>
      </c>
      <c r="F4" s="25">
        <f>VLOOKUP(C4,RA!B8:I39,8,0)</f>
        <v>403187.29639999999</v>
      </c>
      <c r="G4" s="16">
        <f t="shared" ref="G4:G38" si="0">E4-F4</f>
        <v>3179051.5222</v>
      </c>
      <c r="H4" s="27">
        <f>RA!J8</f>
        <v>11.2551763524681</v>
      </c>
      <c r="I4" s="20">
        <f>VLOOKUP(B4,RMS!B:D,3,FALSE)</f>
        <v>3582243.4472316201</v>
      </c>
      <c r="J4" s="21">
        <f>VLOOKUP(B4,RMS!B:E,4,FALSE)</f>
        <v>3179051.57053761</v>
      </c>
      <c r="K4" s="22">
        <f t="shared" ref="K4:K38" si="1">E4-I4</f>
        <v>-4.6286316202022135</v>
      </c>
      <c r="L4" s="22">
        <f t="shared" ref="L4:L38" si="2">G4-J4</f>
        <v>-4.8337609972804785E-2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473382.63510000001</v>
      </c>
      <c r="F5" s="25">
        <f>VLOOKUP(C5,RA!B9:I40,8,0)</f>
        <v>-20497.057000000001</v>
      </c>
      <c r="G5" s="16">
        <f t="shared" si="0"/>
        <v>493879.69209999999</v>
      </c>
      <c r="H5" s="27">
        <f>RA!J9</f>
        <v>-4.3299131569686899</v>
      </c>
      <c r="I5" s="20">
        <f>VLOOKUP(B5,RMS!B:D,3,FALSE)</f>
        <v>473382.42317614402</v>
      </c>
      <c r="J5" s="21">
        <f>VLOOKUP(B5,RMS!B:E,4,FALSE)</f>
        <v>493879.70193695597</v>
      </c>
      <c r="K5" s="22">
        <f t="shared" si="1"/>
        <v>0.21192385599715635</v>
      </c>
      <c r="L5" s="22">
        <f t="shared" si="2"/>
        <v>-9.836955985520035E-3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836240.63630000001</v>
      </c>
      <c r="F6" s="25">
        <f>VLOOKUP(C6,RA!B10:I41,8,0)</f>
        <v>131624.94959999999</v>
      </c>
      <c r="G6" s="16">
        <f t="shared" si="0"/>
        <v>704615.68669999996</v>
      </c>
      <c r="H6" s="27">
        <f>RA!J10</f>
        <v>15.740080532606401</v>
      </c>
      <c r="I6" s="20">
        <f>VLOOKUP(B6,RMS!B:D,3,FALSE)</f>
        <v>836240.413964957</v>
      </c>
      <c r="J6" s="21">
        <f>VLOOKUP(B6,RMS!B:E,4,FALSE)</f>
        <v>704615.68623760703</v>
      </c>
      <c r="K6" s="22">
        <f>E6-I6</f>
        <v>0.22233504301402718</v>
      </c>
      <c r="L6" s="22">
        <f t="shared" si="2"/>
        <v>4.6239292714744806E-4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161509.54149999999</v>
      </c>
      <c r="F7" s="25">
        <f>VLOOKUP(C7,RA!B11:I42,8,0)</f>
        <v>36169.167000000001</v>
      </c>
      <c r="G7" s="16">
        <f t="shared" si="0"/>
        <v>125340.37449999999</v>
      </c>
      <c r="H7" s="27">
        <f>RA!J11</f>
        <v>22.394445965286799</v>
      </c>
      <c r="I7" s="20">
        <f>VLOOKUP(B7,RMS!B:D,3,FALSE)</f>
        <v>161509.70272222199</v>
      </c>
      <c r="J7" s="21">
        <f>VLOOKUP(B7,RMS!B:E,4,FALSE)</f>
        <v>125340.375053846</v>
      </c>
      <c r="K7" s="22">
        <f t="shared" si="1"/>
        <v>-0.16122222199919634</v>
      </c>
      <c r="L7" s="22">
        <f t="shared" si="2"/>
        <v>-5.5384601000696421E-4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601956.8395</v>
      </c>
      <c r="F8" s="25">
        <f>VLOOKUP(C8,RA!B12:I43,8,0)</f>
        <v>50631.7281</v>
      </c>
      <c r="G8" s="16">
        <f t="shared" si="0"/>
        <v>551325.11140000005</v>
      </c>
      <c r="H8" s="27">
        <f>RA!J12</f>
        <v>8.4111891048627303</v>
      </c>
      <c r="I8" s="20">
        <f>VLOOKUP(B8,RMS!B:D,3,FALSE)</f>
        <v>601956.82505299104</v>
      </c>
      <c r="J8" s="21">
        <f>VLOOKUP(B8,RMS!B:E,4,FALSE)</f>
        <v>551325.11211025598</v>
      </c>
      <c r="K8" s="22">
        <f t="shared" si="1"/>
        <v>1.4447008958086371E-2</v>
      </c>
      <c r="L8" s="22">
        <f t="shared" si="2"/>
        <v>-7.102559320628643E-4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1021936.3543</v>
      </c>
      <c r="F9" s="25">
        <f>VLOOKUP(C9,RA!B13:I44,8,0)</f>
        <v>64971.371500000001</v>
      </c>
      <c r="G9" s="16">
        <f t="shared" si="0"/>
        <v>956964.9828</v>
      </c>
      <c r="H9" s="27">
        <f>RA!J13</f>
        <v>6.3576729829230603</v>
      </c>
      <c r="I9" s="20">
        <f>VLOOKUP(B9,RMS!B:D,3,FALSE)</f>
        <v>1021937.19080171</v>
      </c>
      <c r="J9" s="21">
        <f>VLOOKUP(B9,RMS!B:E,4,FALSE)</f>
        <v>956964.98168888898</v>
      </c>
      <c r="K9" s="22">
        <f t="shared" si="1"/>
        <v>-0.83650171000044793</v>
      </c>
      <c r="L9" s="22">
        <f t="shared" si="2"/>
        <v>1.1111110216006637E-3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483979.70490000001</v>
      </c>
      <c r="F10" s="25">
        <f>VLOOKUP(C10,RA!B14:I45,8,0)</f>
        <v>82499.012400000007</v>
      </c>
      <c r="G10" s="16">
        <f t="shared" si="0"/>
        <v>401480.6925</v>
      </c>
      <c r="H10" s="27">
        <f>RA!J14</f>
        <v>17.045965267705999</v>
      </c>
      <c r="I10" s="20">
        <f>VLOOKUP(B10,RMS!B:D,3,FALSE)</f>
        <v>483979.714065812</v>
      </c>
      <c r="J10" s="21">
        <f>VLOOKUP(B10,RMS!B:E,4,FALSE)</f>
        <v>401480.70300683798</v>
      </c>
      <c r="K10" s="22">
        <f t="shared" si="1"/>
        <v>-9.1658119927160442E-3</v>
      </c>
      <c r="L10" s="22">
        <f t="shared" si="2"/>
        <v>-1.0506837978027761E-2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409401.05330000003</v>
      </c>
      <c r="F11" s="25">
        <f>VLOOKUP(C11,RA!B15:I46,8,0)</f>
        <v>14584.023999999999</v>
      </c>
      <c r="G11" s="16">
        <f t="shared" si="0"/>
        <v>394817.02930000005</v>
      </c>
      <c r="H11" s="27">
        <f>RA!J15</f>
        <v>3.5622829698274301</v>
      </c>
      <c r="I11" s="20">
        <f>VLOOKUP(B11,RMS!B:D,3,FALSE)</f>
        <v>409401.30130427401</v>
      </c>
      <c r="J11" s="21">
        <f>VLOOKUP(B11,RMS!B:E,4,FALSE)</f>
        <v>394817.03111025598</v>
      </c>
      <c r="K11" s="22">
        <f t="shared" si="1"/>
        <v>-0.24800427397713065</v>
      </c>
      <c r="L11" s="22">
        <f t="shared" si="2"/>
        <v>-1.8102559261023998E-3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5352325.5184000004</v>
      </c>
      <c r="F12" s="25">
        <f>VLOOKUP(C12,RA!B16:I47,8,0)</f>
        <v>73441.131899999993</v>
      </c>
      <c r="G12" s="16">
        <f t="shared" si="0"/>
        <v>5278884.3865</v>
      </c>
      <c r="H12" s="27">
        <f>RA!J16</f>
        <v>1.37213500276706</v>
      </c>
      <c r="I12" s="20">
        <f>VLOOKUP(B12,RMS!B:D,3,FALSE)</f>
        <v>5352325.2411546996</v>
      </c>
      <c r="J12" s="21">
        <f>VLOOKUP(B12,RMS!B:E,4,FALSE)</f>
        <v>5278884.3865666697</v>
      </c>
      <c r="K12" s="22">
        <f t="shared" si="1"/>
        <v>0.27724530082195997</v>
      </c>
      <c r="L12" s="22">
        <f t="shared" si="2"/>
        <v>-6.6669657826423645E-5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9536980.9427000005</v>
      </c>
      <c r="F13" s="25">
        <f>VLOOKUP(C13,RA!B17:I48,8,0)</f>
        <v>504206.5821</v>
      </c>
      <c r="G13" s="16">
        <f t="shared" si="0"/>
        <v>9032774.3606000002</v>
      </c>
      <c r="H13" s="27">
        <f>RA!J17</f>
        <v>5.2868573936486802</v>
      </c>
      <c r="I13" s="20">
        <f>VLOOKUP(B13,RMS!B:D,3,FALSE)</f>
        <v>9536981.5074247904</v>
      </c>
      <c r="J13" s="21">
        <f>VLOOKUP(B13,RMS!B:E,4,FALSE)</f>
        <v>9032774.3586640991</v>
      </c>
      <c r="K13" s="22">
        <f t="shared" si="1"/>
        <v>-0.56472478993237019</v>
      </c>
      <c r="L13" s="22">
        <f t="shared" si="2"/>
        <v>1.9359011203050613E-3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16140812.7974</v>
      </c>
      <c r="F14" s="25">
        <f>VLOOKUP(C14,RA!B18:I49,8,0)</f>
        <v>1167830.1255999999</v>
      </c>
      <c r="G14" s="16">
        <f t="shared" si="0"/>
        <v>14972982.671799999</v>
      </c>
      <c r="H14" s="27">
        <f>RA!J18</f>
        <v>7.2352621906879202</v>
      </c>
      <c r="I14" s="20">
        <f>VLOOKUP(B14,RMS!B:D,3,FALSE)</f>
        <v>16140812.8760402</v>
      </c>
      <c r="J14" s="21">
        <f>VLOOKUP(B14,RMS!B:E,4,FALSE)</f>
        <v>14972982.6436055</v>
      </c>
      <c r="K14" s="22">
        <f t="shared" si="1"/>
        <v>-7.8640200197696686E-2</v>
      </c>
      <c r="L14" s="22">
        <f t="shared" si="2"/>
        <v>2.8194498270750046E-2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2804055.7615</v>
      </c>
      <c r="F15" s="25">
        <f>VLOOKUP(C15,RA!B19:I50,8,0)</f>
        <v>238800.1367</v>
      </c>
      <c r="G15" s="16">
        <f t="shared" si="0"/>
        <v>2565255.6247999999</v>
      </c>
      <c r="H15" s="27">
        <f>RA!J19</f>
        <v>8.5162406532264008</v>
      </c>
      <c r="I15" s="20">
        <f>VLOOKUP(B15,RMS!B:D,3,FALSE)</f>
        <v>2804055.7604239299</v>
      </c>
      <c r="J15" s="21">
        <f>VLOOKUP(B15,RMS!B:E,4,FALSE)</f>
        <v>2565255.6237923098</v>
      </c>
      <c r="K15" s="22">
        <f t="shared" si="1"/>
        <v>1.0760701261460781E-3</v>
      </c>
      <c r="L15" s="22">
        <f t="shared" si="2"/>
        <v>1.0076900944113731E-3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3923156.6845999998</v>
      </c>
      <c r="F16" s="25">
        <f>VLOOKUP(C16,RA!B20:I51,8,0)</f>
        <v>215685.5062</v>
      </c>
      <c r="G16" s="16">
        <f t="shared" si="0"/>
        <v>3707471.1783999996</v>
      </c>
      <c r="H16" s="27">
        <f>RA!J20</f>
        <v>5.4977540674491596</v>
      </c>
      <c r="I16" s="20">
        <f>VLOOKUP(B16,RMS!B:D,3,FALSE)</f>
        <v>3923157.1381000001</v>
      </c>
      <c r="J16" s="21">
        <f>VLOOKUP(B16,RMS!B:E,4,FALSE)</f>
        <v>3707471.1784000001</v>
      </c>
      <c r="K16" s="22">
        <f t="shared" si="1"/>
        <v>-0.45350000029429793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2046934.3155</v>
      </c>
      <c r="F17" s="25">
        <f>VLOOKUP(C17,RA!B21:I52,8,0)</f>
        <v>253435.19029999999</v>
      </c>
      <c r="G17" s="16">
        <f t="shared" si="0"/>
        <v>1793499.1252000001</v>
      </c>
      <c r="H17" s="27">
        <f>RA!J21</f>
        <v>12.381207759375201</v>
      </c>
      <c r="I17" s="20">
        <f>VLOOKUP(B17,RMS!B:D,3,FALSE)</f>
        <v>2046933.9106185201</v>
      </c>
      <c r="J17" s="21">
        <f>VLOOKUP(B17,RMS!B:E,4,FALSE)</f>
        <v>1793499.1249585501</v>
      </c>
      <c r="K17" s="22">
        <f t="shared" si="1"/>
        <v>0.40488147991709411</v>
      </c>
      <c r="L17" s="22">
        <f t="shared" si="2"/>
        <v>2.4145003408193588E-4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4384922.9002</v>
      </c>
      <c r="F18" s="25">
        <f>VLOOKUP(C18,RA!B22:I53,8,0)</f>
        <v>553266.70059999998</v>
      </c>
      <c r="G18" s="16">
        <f t="shared" si="0"/>
        <v>3831656.1995999999</v>
      </c>
      <c r="H18" s="27">
        <f>RA!J22</f>
        <v>12.6174784184863</v>
      </c>
      <c r="I18" s="20">
        <f>VLOOKUP(B18,RMS!B:D,3,FALSE)</f>
        <v>4384927.1852000002</v>
      </c>
      <c r="J18" s="21">
        <f>VLOOKUP(B18,RMS!B:E,4,FALSE)</f>
        <v>3831656.1941</v>
      </c>
      <c r="K18" s="22">
        <f t="shared" si="1"/>
        <v>-4.2850000001490116</v>
      </c>
      <c r="L18" s="22">
        <f t="shared" si="2"/>
        <v>5.4999999701976776E-3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6188672.5849000001</v>
      </c>
      <c r="F19" s="25">
        <f>VLOOKUP(C19,RA!B23:I54,8,0)</f>
        <v>478837.1594</v>
      </c>
      <c r="G19" s="16">
        <f t="shared" si="0"/>
        <v>5709835.4254999999</v>
      </c>
      <c r="H19" s="27">
        <f>RA!J23</f>
        <v>7.7373160856551797</v>
      </c>
      <c r="I19" s="20">
        <f>VLOOKUP(B19,RMS!B:D,3,FALSE)</f>
        <v>6188676.5295273503</v>
      </c>
      <c r="J19" s="21">
        <f>VLOOKUP(B19,RMS!B:E,4,FALSE)</f>
        <v>5709835.51643077</v>
      </c>
      <c r="K19" s="22">
        <f t="shared" si="1"/>
        <v>-3.9446273501962423</v>
      </c>
      <c r="L19" s="22">
        <f t="shared" si="2"/>
        <v>-9.093077015131712E-2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1378916.4038</v>
      </c>
      <c r="F20" s="25">
        <f>VLOOKUP(C20,RA!B24:I55,8,0)</f>
        <v>221974.3014</v>
      </c>
      <c r="G20" s="16">
        <f t="shared" si="0"/>
        <v>1156942.1024</v>
      </c>
      <c r="H20" s="27">
        <f>RA!J24</f>
        <v>16.097734481095902</v>
      </c>
      <c r="I20" s="20">
        <f>VLOOKUP(B20,RMS!B:D,3,FALSE)</f>
        <v>1378916.3950563599</v>
      </c>
      <c r="J20" s="21">
        <f>VLOOKUP(B20,RMS!B:E,4,FALSE)</f>
        <v>1156942.0847056301</v>
      </c>
      <c r="K20" s="22">
        <f t="shared" si="1"/>
        <v>8.7436400353908539E-3</v>
      </c>
      <c r="L20" s="22">
        <f t="shared" si="2"/>
        <v>1.769436988979578E-2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1335685.1255000001</v>
      </c>
      <c r="F21" s="25">
        <f>VLOOKUP(C21,RA!B25:I56,8,0)</f>
        <v>123427.4886</v>
      </c>
      <c r="G21" s="16">
        <f t="shared" si="0"/>
        <v>1212257.6369</v>
      </c>
      <c r="H21" s="27">
        <f>RA!J25</f>
        <v>9.2407623805645205</v>
      </c>
      <c r="I21" s="20">
        <f>VLOOKUP(B21,RMS!B:D,3,FALSE)</f>
        <v>1335685.1335962</v>
      </c>
      <c r="J21" s="21">
        <f>VLOOKUP(B21,RMS!B:E,4,FALSE)</f>
        <v>1212257.6442356999</v>
      </c>
      <c r="K21" s="22">
        <f t="shared" si="1"/>
        <v>-8.0961999483406544E-3</v>
      </c>
      <c r="L21" s="22">
        <f t="shared" si="2"/>
        <v>-7.335699861869216E-3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3102302.0035000001</v>
      </c>
      <c r="F22" s="25">
        <f>VLOOKUP(C22,RA!B26:I57,8,0)</f>
        <v>470930.4313</v>
      </c>
      <c r="G22" s="16">
        <f t="shared" si="0"/>
        <v>2631371.5722000003</v>
      </c>
      <c r="H22" s="27">
        <f>RA!J26</f>
        <v>15.1800318205223</v>
      </c>
      <c r="I22" s="20">
        <f>VLOOKUP(B22,RMS!B:D,3,FALSE)</f>
        <v>3102301.8808896602</v>
      </c>
      <c r="J22" s="21">
        <f>VLOOKUP(B22,RMS!B:E,4,FALSE)</f>
        <v>2631371.6036177501</v>
      </c>
      <c r="K22" s="22">
        <f t="shared" si="1"/>
        <v>0.12261033989489079</v>
      </c>
      <c r="L22" s="22">
        <f t="shared" si="2"/>
        <v>-3.141774982213974E-2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620559.83530000004</v>
      </c>
      <c r="F23" s="25">
        <f>VLOOKUP(C23,RA!B27:I58,8,0)</f>
        <v>151421.5716</v>
      </c>
      <c r="G23" s="16">
        <f t="shared" si="0"/>
        <v>469138.26370000001</v>
      </c>
      <c r="H23" s="27">
        <f>RA!J27</f>
        <v>24.400801177665301</v>
      </c>
      <c r="I23" s="20">
        <f>VLOOKUP(B23,RMS!B:D,3,FALSE)</f>
        <v>620559.71218093205</v>
      </c>
      <c r="J23" s="21">
        <f>VLOOKUP(B23,RMS!B:E,4,FALSE)</f>
        <v>469138.27793212002</v>
      </c>
      <c r="K23" s="22">
        <f t="shared" si="1"/>
        <v>0.1231190679827705</v>
      </c>
      <c r="L23" s="22">
        <f t="shared" si="2"/>
        <v>-1.4232120011001825E-2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2081683.9317999999</v>
      </c>
      <c r="F24" s="25">
        <f>VLOOKUP(C24,RA!B28:I59,8,0)</f>
        <v>156142.90460000001</v>
      </c>
      <c r="G24" s="16">
        <f t="shared" si="0"/>
        <v>1925541.0271999999</v>
      </c>
      <c r="H24" s="27">
        <f>RA!J28</f>
        <v>7.5007978980260299</v>
      </c>
      <c r="I24" s="20">
        <f>VLOOKUP(B24,RMS!B:D,3,FALSE)</f>
        <v>2081683.92804248</v>
      </c>
      <c r="J24" s="21">
        <f>VLOOKUP(B24,RMS!B:E,4,FALSE)</f>
        <v>1925541.0342548699</v>
      </c>
      <c r="K24" s="22">
        <f t="shared" si="1"/>
        <v>3.757519880309701E-3</v>
      </c>
      <c r="L24" s="22">
        <f t="shared" si="2"/>
        <v>-7.0548700168728828E-3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1415131.3223999999</v>
      </c>
      <c r="F25" s="25">
        <f>VLOOKUP(C25,RA!B29:I60,8,0)</f>
        <v>287325.95569999999</v>
      </c>
      <c r="G25" s="16">
        <f t="shared" si="0"/>
        <v>1127805.3666999999</v>
      </c>
      <c r="H25" s="27">
        <f>RA!J29</f>
        <v>20.303836905588899</v>
      </c>
      <c r="I25" s="20">
        <f>VLOOKUP(B25,RMS!B:D,3,FALSE)</f>
        <v>1415131.34496726</v>
      </c>
      <c r="J25" s="21">
        <f>VLOOKUP(B25,RMS!B:E,4,FALSE)</f>
        <v>1127805.35414956</v>
      </c>
      <c r="K25" s="22">
        <f t="shared" si="1"/>
        <v>-2.2567260079085827E-2</v>
      </c>
      <c r="L25" s="22">
        <f t="shared" si="2"/>
        <v>1.2550439918413758E-2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4780982.9199000001</v>
      </c>
      <c r="F26" s="25">
        <f>VLOOKUP(C26,RA!B30:I61,8,0)</f>
        <v>560863.36170000001</v>
      </c>
      <c r="G26" s="16">
        <f t="shared" si="0"/>
        <v>4220119.5581999999</v>
      </c>
      <c r="H26" s="27">
        <f>RA!J30</f>
        <v>11.731130838504001</v>
      </c>
      <c r="I26" s="20">
        <f>VLOOKUP(B26,RMS!B:D,3,FALSE)</f>
        <v>4780982.9485319303</v>
      </c>
      <c r="J26" s="21">
        <f>VLOOKUP(B26,RMS!B:E,4,FALSE)</f>
        <v>4220119.5799645204</v>
      </c>
      <c r="K26" s="22">
        <f t="shared" si="1"/>
        <v>-2.8631930239498615E-2</v>
      </c>
      <c r="L26" s="22">
        <f t="shared" si="2"/>
        <v>-2.1764520555734634E-2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2405675.5753000001</v>
      </c>
      <c r="F27" s="25">
        <f>VLOOKUP(C27,RA!B31:I62,8,0)</f>
        <v>47708.8796</v>
      </c>
      <c r="G27" s="16">
        <f t="shared" si="0"/>
        <v>2357966.6957</v>
      </c>
      <c r="H27" s="27">
        <f>RA!J31</f>
        <v>1.9831801133056099</v>
      </c>
      <c r="I27" s="20">
        <f>VLOOKUP(B27,RMS!B:D,3,FALSE)</f>
        <v>2405675.5518442499</v>
      </c>
      <c r="J27" s="21">
        <f>VLOOKUP(B27,RMS!B:E,4,FALSE)</f>
        <v>2357966.6317743398</v>
      </c>
      <c r="K27" s="22">
        <f t="shared" si="1"/>
        <v>2.3455750197172165E-2</v>
      </c>
      <c r="L27" s="22">
        <f t="shared" si="2"/>
        <v>6.3925660215318203E-2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315761.098</v>
      </c>
      <c r="F28" s="25">
        <f>VLOOKUP(C28,RA!B32:I63,8,0)</f>
        <v>74165.950100000002</v>
      </c>
      <c r="G28" s="16">
        <f t="shared" si="0"/>
        <v>241595.14789999998</v>
      </c>
      <c r="H28" s="27">
        <f>RA!J32</f>
        <v>23.487994743418302</v>
      </c>
      <c r="I28" s="20">
        <f>VLOOKUP(B28,RMS!B:D,3,FALSE)</f>
        <v>315760.95202895399</v>
      </c>
      <c r="J28" s="21">
        <f>VLOOKUP(B28,RMS!B:E,4,FALSE)</f>
        <v>241595.179095381</v>
      </c>
      <c r="K28" s="22">
        <f t="shared" si="1"/>
        <v>0.1459710460039787</v>
      </c>
      <c r="L28" s="22">
        <f t="shared" si="2"/>
        <v>-3.1195381016004831E-2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913798.98400000005</v>
      </c>
      <c r="F30" s="25">
        <f>VLOOKUP(C30,RA!B34:I66,8,0)</f>
        <v>121065.2159</v>
      </c>
      <c r="G30" s="16">
        <f t="shared" si="0"/>
        <v>792733.7681000001</v>
      </c>
      <c r="H30" s="27" t="e">
        <f>RA!#REF!</f>
        <v>#REF!</v>
      </c>
      <c r="I30" s="20">
        <f>VLOOKUP(B30,RMS!B:D,3,FALSE)</f>
        <v>913798.98190000001</v>
      </c>
      <c r="J30" s="21">
        <f>VLOOKUP(B30,RMS!B:E,4,FALSE)</f>
        <v>792733.75439999998</v>
      </c>
      <c r="K30" s="22">
        <f t="shared" si="1"/>
        <v>2.1000000415369868E-3</v>
      </c>
      <c r="L30" s="22">
        <f t="shared" si="2"/>
        <v>1.3700000126846135E-2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 t="e">
        <f>RA!#REF!</f>
        <v>#REF!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13.2485610095623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594926.49549999996</v>
      </c>
      <c r="F34" s="25">
        <f>VLOOKUP(C34,RA!B8:I70,8,0)</f>
        <v>31050.801800000001</v>
      </c>
      <c r="G34" s="16">
        <f t="shared" si="0"/>
        <v>563875.69369999995</v>
      </c>
      <c r="H34" s="27">
        <f>RA!J36</f>
        <v>0</v>
      </c>
      <c r="I34" s="20">
        <f>VLOOKUP(B34,RMS!B:D,3,FALSE)</f>
        <v>594926.49572649598</v>
      </c>
      <c r="J34" s="21">
        <f>VLOOKUP(B34,RMS!B:E,4,FALSE)</f>
        <v>563875.688034188</v>
      </c>
      <c r="K34" s="22">
        <f t="shared" si="1"/>
        <v>-2.264960203319788E-4</v>
      </c>
      <c r="L34" s="22">
        <f t="shared" si="2"/>
        <v>5.6658119428902864E-3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1689841.3037</v>
      </c>
      <c r="F35" s="25">
        <f>VLOOKUP(C35,RA!B8:I71,8,0)</f>
        <v>108073.19319999999</v>
      </c>
      <c r="G35" s="16">
        <f t="shared" si="0"/>
        <v>1581768.1105</v>
      </c>
      <c r="H35" s="27">
        <f>RA!J37</f>
        <v>0</v>
      </c>
      <c r="I35" s="20">
        <f>VLOOKUP(B35,RMS!B:D,3,FALSE)</f>
        <v>1689841.2837888901</v>
      </c>
      <c r="J35" s="21">
        <f>VLOOKUP(B35,RMS!B:E,4,FALSE)</f>
        <v>1581768.1186102601</v>
      </c>
      <c r="K35" s="22">
        <f t="shared" si="1"/>
        <v>1.9911109935492277E-2</v>
      </c>
      <c r="L35" s="22">
        <f t="shared" si="2"/>
        <v>-8.1102601252496243E-3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5.2192669237068801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6.3954640570903196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66725.846799999999</v>
      </c>
      <c r="F38" s="25">
        <f>VLOOKUP(C38,RA!B8:I74,8,0)</f>
        <v>7450.2233999999999</v>
      </c>
      <c r="G38" s="16">
        <f t="shared" si="0"/>
        <v>59275.623399999997</v>
      </c>
      <c r="H38" s="27">
        <f>RA!J40</f>
        <v>0</v>
      </c>
      <c r="I38" s="20">
        <f>VLOOKUP(B38,RMS!B:D,3,FALSE)</f>
        <v>66725.846758944099</v>
      </c>
      <c r="J38" s="21">
        <f>VLOOKUP(B38,RMS!B:E,4,FALSE)</f>
        <v>59275.623402163197</v>
      </c>
      <c r="K38" s="22">
        <f t="shared" si="1"/>
        <v>4.1055900510400534E-5</v>
      </c>
      <c r="L38" s="22">
        <f t="shared" si="2"/>
        <v>-2.163200406357646E-6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4.25" thickTop="1" thickBo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48" t="s">
        <v>5</v>
      </c>
      <c r="B7" s="49"/>
      <c r="C7" s="50"/>
      <c r="D7" s="64">
        <v>78650497.934200004</v>
      </c>
      <c r="E7" s="64">
        <v>72855805</v>
      </c>
      <c r="F7" s="65">
        <v>107.95364615654201</v>
      </c>
      <c r="G7" s="64">
        <v>21491268.399999999</v>
      </c>
      <c r="H7" s="65">
        <v>265.96489546517398</v>
      </c>
      <c r="I7" s="64">
        <v>6610273.3037</v>
      </c>
      <c r="J7" s="65">
        <v>8.4046172336127292</v>
      </c>
      <c r="K7" s="64">
        <v>2365933.4764999999</v>
      </c>
      <c r="L7" s="65">
        <v>11.008812660401199</v>
      </c>
      <c r="M7" s="65">
        <v>1.7939387854128399</v>
      </c>
      <c r="N7" s="64">
        <v>617394497.97580004</v>
      </c>
      <c r="O7" s="64">
        <v>1283403940.9907999</v>
      </c>
      <c r="P7" s="64">
        <v>2032874</v>
      </c>
      <c r="Q7" s="64">
        <v>1799624</v>
      </c>
      <c r="R7" s="65">
        <v>12.9610407507346</v>
      </c>
      <c r="S7" s="64">
        <v>38.689312733696198</v>
      </c>
      <c r="T7" s="64">
        <v>35.884617057840998</v>
      </c>
      <c r="U7" s="66">
        <v>7.2492775851573699</v>
      </c>
      <c r="V7" s="54"/>
      <c r="W7" s="54"/>
    </row>
    <row r="8" spans="1:23" ht="13.5" thickBot="1" x14ac:dyDescent="0.25">
      <c r="A8" s="51">
        <v>42051</v>
      </c>
      <c r="B8" s="41" t="s">
        <v>6</v>
      </c>
      <c r="C8" s="42"/>
      <c r="D8" s="67">
        <v>3582238.8185999999</v>
      </c>
      <c r="E8" s="67">
        <v>3443627</v>
      </c>
      <c r="F8" s="68">
        <v>104.025169351965</v>
      </c>
      <c r="G8" s="67">
        <v>1185795.121</v>
      </c>
      <c r="H8" s="68">
        <v>202.09593167992099</v>
      </c>
      <c r="I8" s="67">
        <v>403187.29639999999</v>
      </c>
      <c r="J8" s="68">
        <v>11.2551763524681</v>
      </c>
      <c r="K8" s="67">
        <v>47169.032099999997</v>
      </c>
      <c r="L8" s="68">
        <v>3.97783995436088</v>
      </c>
      <c r="M8" s="68">
        <v>7.54771188743557</v>
      </c>
      <c r="N8" s="67">
        <v>27177623.672499999</v>
      </c>
      <c r="O8" s="67">
        <v>54190879.321800001</v>
      </c>
      <c r="P8" s="67">
        <v>87485</v>
      </c>
      <c r="Q8" s="67">
        <v>74511</v>
      </c>
      <c r="R8" s="68">
        <v>17.4121941726725</v>
      </c>
      <c r="S8" s="67">
        <v>40.946891679716501</v>
      </c>
      <c r="T8" s="67">
        <v>35.410440177960297</v>
      </c>
      <c r="U8" s="69">
        <v>13.521054406429499</v>
      </c>
      <c r="V8" s="54"/>
      <c r="W8" s="54"/>
    </row>
    <row r="9" spans="1:23" ht="12" customHeight="1" thickBot="1" x14ac:dyDescent="0.25">
      <c r="A9" s="52"/>
      <c r="B9" s="41" t="s">
        <v>7</v>
      </c>
      <c r="C9" s="42"/>
      <c r="D9" s="67">
        <v>473382.63510000001</v>
      </c>
      <c r="E9" s="67">
        <v>462738</v>
      </c>
      <c r="F9" s="68">
        <v>102.300358972032</v>
      </c>
      <c r="G9" s="67">
        <v>380203.62239999999</v>
      </c>
      <c r="H9" s="68">
        <v>24.507660424647302</v>
      </c>
      <c r="I9" s="67">
        <v>-20497.057000000001</v>
      </c>
      <c r="J9" s="68">
        <v>-4.3299131569686899</v>
      </c>
      <c r="K9" s="67">
        <v>79287.252600000007</v>
      </c>
      <c r="L9" s="68">
        <v>20.853891948610698</v>
      </c>
      <c r="M9" s="68">
        <v>-1.2585164238620601</v>
      </c>
      <c r="N9" s="67">
        <v>3205001.0214</v>
      </c>
      <c r="O9" s="67">
        <v>6816013.4627999999</v>
      </c>
      <c r="P9" s="67">
        <v>20521</v>
      </c>
      <c r="Q9" s="67">
        <v>15938</v>
      </c>
      <c r="R9" s="68">
        <v>28.755176308194301</v>
      </c>
      <c r="S9" s="67">
        <v>23.068205014375501</v>
      </c>
      <c r="T9" s="67">
        <v>19.660007824068298</v>
      </c>
      <c r="U9" s="69">
        <v>14.7744360178148</v>
      </c>
      <c r="V9" s="54"/>
      <c r="W9" s="54"/>
    </row>
    <row r="10" spans="1:23" ht="13.5" thickBot="1" x14ac:dyDescent="0.25">
      <c r="A10" s="52"/>
      <c r="B10" s="41" t="s">
        <v>8</v>
      </c>
      <c r="C10" s="42"/>
      <c r="D10" s="67">
        <v>836240.63630000001</v>
      </c>
      <c r="E10" s="67">
        <v>826598</v>
      </c>
      <c r="F10" s="68">
        <v>101.166544837999</v>
      </c>
      <c r="G10" s="67">
        <v>254522.62669999999</v>
      </c>
      <c r="H10" s="68">
        <v>228.55257198239499</v>
      </c>
      <c r="I10" s="67">
        <v>131624.94959999999</v>
      </c>
      <c r="J10" s="68">
        <v>15.740080532606401</v>
      </c>
      <c r="K10" s="67">
        <v>62079.326699999998</v>
      </c>
      <c r="L10" s="68">
        <v>24.390494277418998</v>
      </c>
      <c r="M10" s="68">
        <v>1.12027025093363</v>
      </c>
      <c r="N10" s="67">
        <v>6748766.2307000002</v>
      </c>
      <c r="O10" s="67">
        <v>12127340.538799999</v>
      </c>
      <c r="P10" s="67">
        <v>218211</v>
      </c>
      <c r="Q10" s="67">
        <v>189796</v>
      </c>
      <c r="R10" s="68">
        <v>14.971337646736499</v>
      </c>
      <c r="S10" s="67">
        <v>3.8322570186654201</v>
      </c>
      <c r="T10" s="67">
        <v>4.3977169834980696</v>
      </c>
      <c r="U10" s="69">
        <v>-14.7552724694226</v>
      </c>
      <c r="V10" s="54"/>
      <c r="W10" s="54"/>
    </row>
    <row r="11" spans="1:23" ht="13.5" thickBot="1" x14ac:dyDescent="0.25">
      <c r="A11" s="52"/>
      <c r="B11" s="41" t="s">
        <v>9</v>
      </c>
      <c r="C11" s="42"/>
      <c r="D11" s="67">
        <v>161509.54149999999</v>
      </c>
      <c r="E11" s="67">
        <v>281697</v>
      </c>
      <c r="F11" s="68">
        <v>57.334491137640804</v>
      </c>
      <c r="G11" s="67">
        <v>127646.2647</v>
      </c>
      <c r="H11" s="68">
        <v>26.528999402831701</v>
      </c>
      <c r="I11" s="67">
        <v>36169.167000000001</v>
      </c>
      <c r="J11" s="68">
        <v>22.394445965286799</v>
      </c>
      <c r="K11" s="67">
        <v>25660.785</v>
      </c>
      <c r="L11" s="68">
        <v>20.103044190371801</v>
      </c>
      <c r="M11" s="68">
        <v>0.40951132243226401</v>
      </c>
      <c r="N11" s="67">
        <v>1863172.2855</v>
      </c>
      <c r="O11" s="67">
        <v>4249059.4548000004</v>
      </c>
      <c r="P11" s="67">
        <v>7286</v>
      </c>
      <c r="Q11" s="67">
        <v>6462</v>
      </c>
      <c r="R11" s="68">
        <v>12.7514701330857</v>
      </c>
      <c r="S11" s="67">
        <v>22.167106986000501</v>
      </c>
      <c r="T11" s="67">
        <v>22.688516620241401</v>
      </c>
      <c r="U11" s="69">
        <v>-2.3521771901500599</v>
      </c>
      <c r="V11" s="54"/>
      <c r="W11" s="54"/>
    </row>
    <row r="12" spans="1:23" ht="13.5" thickBot="1" x14ac:dyDescent="0.25">
      <c r="A12" s="52"/>
      <c r="B12" s="41" t="s">
        <v>10</v>
      </c>
      <c r="C12" s="42"/>
      <c r="D12" s="67">
        <v>601956.8395</v>
      </c>
      <c r="E12" s="67">
        <v>483708</v>
      </c>
      <c r="F12" s="68">
        <v>124.446327019607</v>
      </c>
      <c r="G12" s="67">
        <v>445132.86680000002</v>
      </c>
      <c r="H12" s="68">
        <v>35.230823063546502</v>
      </c>
      <c r="I12" s="67">
        <v>50631.7281</v>
      </c>
      <c r="J12" s="68">
        <v>8.4111891048627303</v>
      </c>
      <c r="K12" s="67">
        <v>26361.330600000001</v>
      </c>
      <c r="L12" s="68">
        <v>5.9221263056821796</v>
      </c>
      <c r="M12" s="68">
        <v>0.92068180731362603</v>
      </c>
      <c r="N12" s="67">
        <v>6836138.2138</v>
      </c>
      <c r="O12" s="67">
        <v>18279908.653499998</v>
      </c>
      <c r="P12" s="67">
        <v>3068</v>
      </c>
      <c r="Q12" s="67">
        <v>3499</v>
      </c>
      <c r="R12" s="68">
        <v>-12.3178050871678</v>
      </c>
      <c r="S12" s="67">
        <v>196.20496724250299</v>
      </c>
      <c r="T12" s="67">
        <v>162.52335541583301</v>
      </c>
      <c r="U12" s="69">
        <v>17.1665438954156</v>
      </c>
      <c r="V12" s="54"/>
      <c r="W12" s="54"/>
    </row>
    <row r="13" spans="1:23" ht="13.5" thickBot="1" x14ac:dyDescent="0.25">
      <c r="A13" s="52"/>
      <c r="B13" s="41" t="s">
        <v>11</v>
      </c>
      <c r="C13" s="42"/>
      <c r="D13" s="67">
        <v>1021936.3543</v>
      </c>
      <c r="E13" s="67">
        <v>900208</v>
      </c>
      <c r="F13" s="68">
        <v>113.522247558342</v>
      </c>
      <c r="G13" s="67">
        <v>698667.87349999999</v>
      </c>
      <c r="H13" s="68">
        <v>46.269263703306699</v>
      </c>
      <c r="I13" s="67">
        <v>64971.371500000001</v>
      </c>
      <c r="J13" s="68">
        <v>6.3576729829230603</v>
      </c>
      <c r="K13" s="67">
        <v>88515.591499999995</v>
      </c>
      <c r="L13" s="68">
        <v>12.669194456670599</v>
      </c>
      <c r="M13" s="68">
        <v>-0.26598952343893001</v>
      </c>
      <c r="N13" s="67">
        <v>8838962.7544999998</v>
      </c>
      <c r="O13" s="67">
        <v>20633953.146400001</v>
      </c>
      <c r="P13" s="67">
        <v>28181</v>
      </c>
      <c r="Q13" s="67">
        <v>24986</v>
      </c>
      <c r="R13" s="68">
        <v>12.787160810053599</v>
      </c>
      <c r="S13" s="67">
        <v>36.263310539015698</v>
      </c>
      <c r="T13" s="67">
        <v>31.330991543264201</v>
      </c>
      <c r="U13" s="69">
        <v>13.6014029674559</v>
      </c>
      <c r="V13" s="54"/>
      <c r="W13" s="54"/>
    </row>
    <row r="14" spans="1:23" ht="13.5" thickBot="1" x14ac:dyDescent="0.25">
      <c r="A14" s="52"/>
      <c r="B14" s="41" t="s">
        <v>12</v>
      </c>
      <c r="C14" s="42"/>
      <c r="D14" s="67">
        <v>483979.70490000001</v>
      </c>
      <c r="E14" s="67">
        <v>356187</v>
      </c>
      <c r="F14" s="68">
        <v>135.87798120088601</v>
      </c>
      <c r="G14" s="67">
        <v>211330.7739</v>
      </c>
      <c r="H14" s="68">
        <v>129.015252236295</v>
      </c>
      <c r="I14" s="67">
        <v>82499.012400000007</v>
      </c>
      <c r="J14" s="68">
        <v>17.045965267705999</v>
      </c>
      <c r="K14" s="67">
        <v>13595.738600000001</v>
      </c>
      <c r="L14" s="68">
        <v>6.4333927090208798</v>
      </c>
      <c r="M14" s="68">
        <v>5.0680051909794699</v>
      </c>
      <c r="N14" s="67">
        <v>5307529.7914000005</v>
      </c>
      <c r="O14" s="67">
        <v>11866698.812200001</v>
      </c>
      <c r="P14" s="67">
        <v>5565</v>
      </c>
      <c r="Q14" s="67">
        <v>5174</v>
      </c>
      <c r="R14" s="68">
        <v>7.5570158484731298</v>
      </c>
      <c r="S14" s="67">
        <v>86.968500431266904</v>
      </c>
      <c r="T14" s="67">
        <v>86.344388770777002</v>
      </c>
      <c r="U14" s="69">
        <v>0.71762955253337601</v>
      </c>
      <c r="V14" s="54"/>
      <c r="W14" s="54"/>
    </row>
    <row r="15" spans="1:23" ht="13.5" thickBot="1" x14ac:dyDescent="0.25">
      <c r="A15" s="52"/>
      <c r="B15" s="41" t="s">
        <v>13</v>
      </c>
      <c r="C15" s="42"/>
      <c r="D15" s="67">
        <v>409401.05330000003</v>
      </c>
      <c r="E15" s="67">
        <v>252336</v>
      </c>
      <c r="F15" s="68">
        <v>162.244409557099</v>
      </c>
      <c r="G15" s="67">
        <v>182971.97169999999</v>
      </c>
      <c r="H15" s="68">
        <v>123.750692248785</v>
      </c>
      <c r="I15" s="67">
        <v>14584.023999999999</v>
      </c>
      <c r="J15" s="68">
        <v>3.5622829698274301</v>
      </c>
      <c r="K15" s="67">
        <v>3017.8789999999999</v>
      </c>
      <c r="L15" s="68">
        <v>1.6493668248534299</v>
      </c>
      <c r="M15" s="68">
        <v>3.8325409998214002</v>
      </c>
      <c r="N15" s="67">
        <v>4145000.5142999999</v>
      </c>
      <c r="O15" s="67">
        <v>9404526.0449000001</v>
      </c>
      <c r="P15" s="67">
        <v>11646</v>
      </c>
      <c r="Q15" s="67">
        <v>10423</v>
      </c>
      <c r="R15" s="68">
        <v>11.733665931113901</v>
      </c>
      <c r="S15" s="67">
        <v>35.153791284561201</v>
      </c>
      <c r="T15" s="67">
        <v>31.638681157056499</v>
      </c>
      <c r="U15" s="69">
        <v>9.9992347882217594</v>
      </c>
      <c r="V15" s="54"/>
      <c r="W15" s="54"/>
    </row>
    <row r="16" spans="1:23" ht="13.5" thickBot="1" x14ac:dyDescent="0.25">
      <c r="A16" s="52"/>
      <c r="B16" s="41" t="s">
        <v>14</v>
      </c>
      <c r="C16" s="42"/>
      <c r="D16" s="67">
        <v>5352325.5184000004</v>
      </c>
      <c r="E16" s="67">
        <v>3529993</v>
      </c>
      <c r="F16" s="68">
        <v>151.62425303392999</v>
      </c>
      <c r="G16" s="67">
        <v>975637.54390000005</v>
      </c>
      <c r="H16" s="68">
        <v>448.59774020223603</v>
      </c>
      <c r="I16" s="67">
        <v>73441.131899999993</v>
      </c>
      <c r="J16" s="68">
        <v>1.37213500276706</v>
      </c>
      <c r="K16" s="67">
        <v>23381.098099999999</v>
      </c>
      <c r="L16" s="68">
        <v>2.3964942971071701</v>
      </c>
      <c r="M16" s="68">
        <v>2.14104716493192</v>
      </c>
      <c r="N16" s="67">
        <v>31748822.423700001</v>
      </c>
      <c r="O16" s="67">
        <v>57929457.160800003</v>
      </c>
      <c r="P16" s="67">
        <v>150972</v>
      </c>
      <c r="Q16" s="67">
        <v>126458</v>
      </c>
      <c r="R16" s="68">
        <v>19.385092283603999</v>
      </c>
      <c r="S16" s="67">
        <v>35.452438322337898</v>
      </c>
      <c r="T16" s="67">
        <v>32.707555552041001</v>
      </c>
      <c r="U16" s="69">
        <v>7.7424371924438997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9536980.9427000005</v>
      </c>
      <c r="E17" s="67">
        <v>5563667</v>
      </c>
      <c r="F17" s="68">
        <v>171.415380228543</v>
      </c>
      <c r="G17" s="67">
        <v>748322.79480000003</v>
      </c>
      <c r="H17" s="68">
        <v>1174.44747226348</v>
      </c>
      <c r="I17" s="67">
        <v>504206.5821</v>
      </c>
      <c r="J17" s="68">
        <v>5.2868573936486802</v>
      </c>
      <c r="K17" s="67">
        <v>6077.3341</v>
      </c>
      <c r="L17" s="68">
        <v>0.8121273522911</v>
      </c>
      <c r="M17" s="68">
        <v>81.965091897777995</v>
      </c>
      <c r="N17" s="67">
        <v>45541482.963299997</v>
      </c>
      <c r="O17" s="67">
        <v>73346205.535999998</v>
      </c>
      <c r="P17" s="67">
        <v>51808</v>
      </c>
      <c r="Q17" s="67">
        <v>42639</v>
      </c>
      <c r="R17" s="68">
        <v>21.503787612279801</v>
      </c>
      <c r="S17" s="67">
        <v>184.08317137700701</v>
      </c>
      <c r="T17" s="67">
        <v>129.66228872862899</v>
      </c>
      <c r="U17" s="69">
        <v>29.563203546142301</v>
      </c>
    </row>
    <row r="18" spans="1:21" ht="12" thickBot="1" x14ac:dyDescent="0.2">
      <c r="A18" s="52"/>
      <c r="B18" s="41" t="s">
        <v>16</v>
      </c>
      <c r="C18" s="42"/>
      <c r="D18" s="67">
        <v>16140812.7974</v>
      </c>
      <c r="E18" s="67">
        <v>16724148</v>
      </c>
      <c r="F18" s="68">
        <v>96.512018414331195</v>
      </c>
      <c r="G18" s="67">
        <v>2338152.4240999999</v>
      </c>
      <c r="H18" s="68">
        <v>590.32337802412098</v>
      </c>
      <c r="I18" s="67">
        <v>1167830.1255999999</v>
      </c>
      <c r="J18" s="68">
        <v>7.2352621906879202</v>
      </c>
      <c r="K18" s="67">
        <v>353042.83179999999</v>
      </c>
      <c r="L18" s="68">
        <v>15.099222281707901</v>
      </c>
      <c r="M18" s="68">
        <v>2.30789927002846</v>
      </c>
      <c r="N18" s="67">
        <v>119349079.19859999</v>
      </c>
      <c r="O18" s="67">
        <v>193230460.91760001</v>
      </c>
      <c r="P18" s="67">
        <v>237740</v>
      </c>
      <c r="Q18" s="67">
        <v>209960</v>
      </c>
      <c r="R18" s="68">
        <v>13.2310916365022</v>
      </c>
      <c r="S18" s="67">
        <v>67.892709671910495</v>
      </c>
      <c r="T18" s="67">
        <v>63.139486376452702</v>
      </c>
      <c r="U18" s="69">
        <v>7.0010805555230498</v>
      </c>
    </row>
    <row r="19" spans="1:21" ht="12" thickBot="1" x14ac:dyDescent="0.2">
      <c r="A19" s="52"/>
      <c r="B19" s="41" t="s">
        <v>17</v>
      </c>
      <c r="C19" s="42"/>
      <c r="D19" s="67">
        <v>2804055.7615</v>
      </c>
      <c r="E19" s="67">
        <v>2575459</v>
      </c>
      <c r="F19" s="68">
        <v>108.87596197415699</v>
      </c>
      <c r="G19" s="67">
        <v>849957.71920000005</v>
      </c>
      <c r="H19" s="68">
        <v>229.90532330705099</v>
      </c>
      <c r="I19" s="67">
        <v>238800.1367</v>
      </c>
      <c r="J19" s="68">
        <v>8.5162406532264008</v>
      </c>
      <c r="K19" s="67">
        <v>107567.0053</v>
      </c>
      <c r="L19" s="68">
        <v>12.6555713149172</v>
      </c>
      <c r="M19" s="68">
        <v>1.22001287508187</v>
      </c>
      <c r="N19" s="67">
        <v>19754146.830600001</v>
      </c>
      <c r="O19" s="67">
        <v>44490936.1796</v>
      </c>
      <c r="P19" s="67">
        <v>37252</v>
      </c>
      <c r="Q19" s="67">
        <v>33284</v>
      </c>
      <c r="R19" s="68">
        <v>11.9216440331691</v>
      </c>
      <c r="S19" s="67">
        <v>75.272623255127201</v>
      </c>
      <c r="T19" s="67">
        <v>74.245459388895597</v>
      </c>
      <c r="U19" s="69">
        <v>1.3645915630576999</v>
      </c>
    </row>
    <row r="20" spans="1:21" ht="12" thickBot="1" x14ac:dyDescent="0.2">
      <c r="A20" s="52"/>
      <c r="B20" s="41" t="s">
        <v>18</v>
      </c>
      <c r="C20" s="42"/>
      <c r="D20" s="67">
        <v>3923156.6845999998</v>
      </c>
      <c r="E20" s="67">
        <v>3459775</v>
      </c>
      <c r="F20" s="68">
        <v>113.393405195425</v>
      </c>
      <c r="G20" s="67">
        <v>793487.35770000005</v>
      </c>
      <c r="H20" s="68">
        <v>394.41955773204103</v>
      </c>
      <c r="I20" s="67">
        <v>215685.5062</v>
      </c>
      <c r="J20" s="68">
        <v>5.4977540674491596</v>
      </c>
      <c r="K20" s="67">
        <v>86415.439899999998</v>
      </c>
      <c r="L20" s="68">
        <v>10.8905881185661</v>
      </c>
      <c r="M20" s="68">
        <v>1.49591399927596</v>
      </c>
      <c r="N20" s="67">
        <v>36187249.4903</v>
      </c>
      <c r="O20" s="67">
        <v>79420201.446999997</v>
      </c>
      <c r="P20" s="67">
        <v>99269</v>
      </c>
      <c r="Q20" s="67">
        <v>89629</v>
      </c>
      <c r="R20" s="68">
        <v>10.755447455622599</v>
      </c>
      <c r="S20" s="67">
        <v>39.520461418972701</v>
      </c>
      <c r="T20" s="67">
        <v>37.039888214751898</v>
      </c>
      <c r="U20" s="69">
        <v>6.2766807753664198</v>
      </c>
    </row>
    <row r="21" spans="1:21" ht="12" thickBot="1" x14ac:dyDescent="0.2">
      <c r="A21" s="52"/>
      <c r="B21" s="41" t="s">
        <v>19</v>
      </c>
      <c r="C21" s="42"/>
      <c r="D21" s="67">
        <v>2046934.3155</v>
      </c>
      <c r="E21" s="67">
        <v>1737050</v>
      </c>
      <c r="F21" s="68">
        <v>117.83968886906</v>
      </c>
      <c r="G21" s="67">
        <v>560128.48349999997</v>
      </c>
      <c r="H21" s="68">
        <v>265.44014021740099</v>
      </c>
      <c r="I21" s="67">
        <v>253435.19029999999</v>
      </c>
      <c r="J21" s="68">
        <v>12.381207759375201</v>
      </c>
      <c r="K21" s="67">
        <v>15960.1469</v>
      </c>
      <c r="L21" s="68">
        <v>2.8493724868751502</v>
      </c>
      <c r="M21" s="68">
        <v>14.8792517316993</v>
      </c>
      <c r="N21" s="67">
        <v>14124874.7817</v>
      </c>
      <c r="O21" s="67">
        <v>27662270.272</v>
      </c>
      <c r="P21" s="67">
        <v>63379</v>
      </c>
      <c r="Q21" s="67">
        <v>56790</v>
      </c>
      <c r="R21" s="68">
        <v>11.6023947878148</v>
      </c>
      <c r="S21" s="67">
        <v>32.296727867274697</v>
      </c>
      <c r="T21" s="67">
        <v>29.2543778235605</v>
      </c>
      <c r="U21" s="69">
        <v>9.4199946701005999</v>
      </c>
    </row>
    <row r="22" spans="1:21" ht="12" thickBot="1" x14ac:dyDescent="0.2">
      <c r="A22" s="52"/>
      <c r="B22" s="41" t="s">
        <v>20</v>
      </c>
      <c r="C22" s="42"/>
      <c r="D22" s="67">
        <v>4384922.9002</v>
      </c>
      <c r="E22" s="67">
        <v>4304287</v>
      </c>
      <c r="F22" s="68">
        <v>101.87338577097699</v>
      </c>
      <c r="G22" s="67">
        <v>1353055.9716</v>
      </c>
      <c r="H22" s="68">
        <v>224.07549962732099</v>
      </c>
      <c r="I22" s="67">
        <v>553266.70059999998</v>
      </c>
      <c r="J22" s="68">
        <v>12.6174784184863</v>
      </c>
      <c r="K22" s="67">
        <v>167160.30220000001</v>
      </c>
      <c r="L22" s="68">
        <v>12.3542784414403</v>
      </c>
      <c r="M22" s="68">
        <v>2.3097972025561502</v>
      </c>
      <c r="N22" s="67">
        <v>35802450.254799999</v>
      </c>
      <c r="O22" s="67">
        <v>73508019.956599995</v>
      </c>
      <c r="P22" s="67">
        <v>161741</v>
      </c>
      <c r="Q22" s="67">
        <v>142045</v>
      </c>
      <c r="R22" s="68">
        <v>13.866028371290801</v>
      </c>
      <c r="S22" s="67">
        <v>27.1107690703038</v>
      </c>
      <c r="T22" s="67">
        <v>25.8739351114084</v>
      </c>
      <c r="U22" s="69">
        <v>4.5621500286031704</v>
      </c>
    </row>
    <row r="23" spans="1:21" ht="12" thickBot="1" x14ac:dyDescent="0.2">
      <c r="A23" s="52"/>
      <c r="B23" s="41" t="s">
        <v>21</v>
      </c>
      <c r="C23" s="42"/>
      <c r="D23" s="67">
        <v>6188672.5849000001</v>
      </c>
      <c r="E23" s="67">
        <v>6688420</v>
      </c>
      <c r="F23" s="68">
        <v>92.528169356888498</v>
      </c>
      <c r="G23" s="67">
        <v>4624838.3245999999</v>
      </c>
      <c r="H23" s="68">
        <v>33.813814679354302</v>
      </c>
      <c r="I23" s="67">
        <v>478837.1594</v>
      </c>
      <c r="J23" s="68">
        <v>7.7373160856551797</v>
      </c>
      <c r="K23" s="67">
        <v>493904.13419999997</v>
      </c>
      <c r="L23" s="68">
        <v>10.679381624496401</v>
      </c>
      <c r="M23" s="68">
        <v>-3.0505868966665999E-2</v>
      </c>
      <c r="N23" s="67">
        <v>66916950.839500003</v>
      </c>
      <c r="O23" s="67">
        <v>160530709.3161</v>
      </c>
      <c r="P23" s="67">
        <v>160920</v>
      </c>
      <c r="Q23" s="67">
        <v>149937</v>
      </c>
      <c r="R23" s="68">
        <v>7.3250765321434903</v>
      </c>
      <c r="S23" s="67">
        <v>38.458069754536403</v>
      </c>
      <c r="T23" s="67">
        <v>37.636127810346999</v>
      </c>
      <c r="U23" s="69">
        <v>2.1372418049983999</v>
      </c>
    </row>
    <row r="24" spans="1:21" ht="12" thickBot="1" x14ac:dyDescent="0.2">
      <c r="A24" s="52"/>
      <c r="B24" s="41" t="s">
        <v>22</v>
      </c>
      <c r="C24" s="42"/>
      <c r="D24" s="67">
        <v>1378916.4038</v>
      </c>
      <c r="E24" s="67">
        <v>1443959</v>
      </c>
      <c r="F24" s="68">
        <v>95.4955371863051</v>
      </c>
      <c r="G24" s="67">
        <v>300402.26490000001</v>
      </c>
      <c r="H24" s="68">
        <v>359.02330472076301</v>
      </c>
      <c r="I24" s="67">
        <v>221974.3014</v>
      </c>
      <c r="J24" s="68">
        <v>16.097734481095902</v>
      </c>
      <c r="K24" s="67">
        <v>54938.015899999999</v>
      </c>
      <c r="L24" s="68">
        <v>18.288149697635699</v>
      </c>
      <c r="M24" s="68">
        <v>3.04044991002305</v>
      </c>
      <c r="N24" s="67">
        <v>9807382.1177999992</v>
      </c>
      <c r="O24" s="67">
        <v>19381479.3695</v>
      </c>
      <c r="P24" s="67">
        <v>54395</v>
      </c>
      <c r="Q24" s="67">
        <v>45769</v>
      </c>
      <c r="R24" s="68">
        <v>18.846817715047301</v>
      </c>
      <c r="S24" s="67">
        <v>25.3500579795937</v>
      </c>
      <c r="T24" s="67">
        <v>23.859612844938699</v>
      </c>
      <c r="U24" s="69">
        <v>5.8794545395311202</v>
      </c>
    </row>
    <row r="25" spans="1:21" ht="12" thickBot="1" x14ac:dyDescent="0.2">
      <c r="A25" s="52"/>
      <c r="B25" s="41" t="s">
        <v>23</v>
      </c>
      <c r="C25" s="42"/>
      <c r="D25" s="67">
        <v>1335685.1255000001</v>
      </c>
      <c r="E25" s="67">
        <v>1491219</v>
      </c>
      <c r="F25" s="68">
        <v>89.570017918226597</v>
      </c>
      <c r="G25" s="67">
        <v>261094.66450000001</v>
      </c>
      <c r="H25" s="68">
        <v>411.57120658051599</v>
      </c>
      <c r="I25" s="67">
        <v>123427.4886</v>
      </c>
      <c r="J25" s="68">
        <v>9.2407623805645205</v>
      </c>
      <c r="K25" s="67">
        <v>19273.673500000001</v>
      </c>
      <c r="L25" s="68">
        <v>7.3818718344587202</v>
      </c>
      <c r="M25" s="68">
        <v>5.40394207155164</v>
      </c>
      <c r="N25" s="67">
        <v>10415013.021400001</v>
      </c>
      <c r="O25" s="67">
        <v>26128823.473099999</v>
      </c>
      <c r="P25" s="67">
        <v>48258</v>
      </c>
      <c r="Q25" s="67">
        <v>38671</v>
      </c>
      <c r="R25" s="68">
        <v>24.791187194538502</v>
      </c>
      <c r="S25" s="67">
        <v>27.6780041754735</v>
      </c>
      <c r="T25" s="67">
        <v>27.641810441933199</v>
      </c>
      <c r="U25" s="69">
        <v>0.130767136643263</v>
      </c>
    </row>
    <row r="26" spans="1:21" ht="12" thickBot="1" x14ac:dyDescent="0.2">
      <c r="A26" s="52"/>
      <c r="B26" s="41" t="s">
        <v>24</v>
      </c>
      <c r="C26" s="42"/>
      <c r="D26" s="67">
        <v>3102302.0035000001</v>
      </c>
      <c r="E26" s="67">
        <v>3176961</v>
      </c>
      <c r="F26" s="68">
        <v>97.649987000155207</v>
      </c>
      <c r="G26" s="67">
        <v>494862.24530000001</v>
      </c>
      <c r="H26" s="68">
        <v>526.90213952759598</v>
      </c>
      <c r="I26" s="67">
        <v>470930.4313</v>
      </c>
      <c r="J26" s="68">
        <v>15.1800318205223</v>
      </c>
      <c r="K26" s="67">
        <v>96493.043399999995</v>
      </c>
      <c r="L26" s="68">
        <v>19.498970535022998</v>
      </c>
      <c r="M26" s="68">
        <v>3.8804599244301601</v>
      </c>
      <c r="N26" s="67">
        <v>26980931.972800002</v>
      </c>
      <c r="O26" s="67">
        <v>49650878.412500001</v>
      </c>
      <c r="P26" s="67">
        <v>120028</v>
      </c>
      <c r="Q26" s="67">
        <v>109638</v>
      </c>
      <c r="R26" s="68">
        <v>9.4766413104945304</v>
      </c>
      <c r="S26" s="67">
        <v>25.846485849135199</v>
      </c>
      <c r="T26" s="67">
        <v>25.777563153286302</v>
      </c>
      <c r="U26" s="69">
        <v>0.26666176690802401</v>
      </c>
    </row>
    <row r="27" spans="1:21" ht="12" thickBot="1" x14ac:dyDescent="0.2">
      <c r="A27" s="52"/>
      <c r="B27" s="41" t="s">
        <v>25</v>
      </c>
      <c r="C27" s="42"/>
      <c r="D27" s="67">
        <v>620559.83530000004</v>
      </c>
      <c r="E27" s="67">
        <v>755514</v>
      </c>
      <c r="F27" s="68">
        <v>82.137436936972705</v>
      </c>
      <c r="G27" s="67">
        <v>280791.0773</v>
      </c>
      <c r="H27" s="68">
        <v>121.004114969432</v>
      </c>
      <c r="I27" s="67">
        <v>151421.5716</v>
      </c>
      <c r="J27" s="68">
        <v>24.400801177665301</v>
      </c>
      <c r="K27" s="67">
        <v>82517.255300000004</v>
      </c>
      <c r="L27" s="68">
        <v>29.3874207447973</v>
      </c>
      <c r="M27" s="68">
        <v>0.83502918328404396</v>
      </c>
      <c r="N27" s="67">
        <v>6770682.4040000001</v>
      </c>
      <c r="O27" s="67">
        <v>15821010.864700001</v>
      </c>
      <c r="P27" s="67">
        <v>49046</v>
      </c>
      <c r="Q27" s="67">
        <v>47780</v>
      </c>
      <c r="R27" s="68">
        <v>2.64964420259524</v>
      </c>
      <c r="S27" s="67">
        <v>12.652608475716701</v>
      </c>
      <c r="T27" s="67">
        <v>12.7026365759732</v>
      </c>
      <c r="U27" s="69">
        <v>-0.39539752101355602</v>
      </c>
    </row>
    <row r="28" spans="1:21" ht="12" thickBot="1" x14ac:dyDescent="0.2">
      <c r="A28" s="52"/>
      <c r="B28" s="41" t="s">
        <v>26</v>
      </c>
      <c r="C28" s="42"/>
      <c r="D28" s="67">
        <v>2081683.9317999999</v>
      </c>
      <c r="E28" s="67">
        <v>2308683</v>
      </c>
      <c r="F28" s="68">
        <v>90.167594762901601</v>
      </c>
      <c r="G28" s="67">
        <v>709164.87840000005</v>
      </c>
      <c r="H28" s="68">
        <v>193.54019004672699</v>
      </c>
      <c r="I28" s="67">
        <v>156142.90460000001</v>
      </c>
      <c r="J28" s="68">
        <v>7.5007978980260299</v>
      </c>
      <c r="K28" s="67">
        <v>61591.076699999998</v>
      </c>
      <c r="L28" s="68">
        <v>8.6850150897151401</v>
      </c>
      <c r="M28" s="68">
        <v>1.5351546517127199</v>
      </c>
      <c r="N28" s="67">
        <v>22110883.4109</v>
      </c>
      <c r="O28" s="67">
        <v>64987243.006499998</v>
      </c>
      <c r="P28" s="67">
        <v>49946</v>
      </c>
      <c r="Q28" s="67">
        <v>45671</v>
      </c>
      <c r="R28" s="68">
        <v>9.3604256530402292</v>
      </c>
      <c r="S28" s="67">
        <v>41.678691622952798</v>
      </c>
      <c r="T28" s="67">
        <v>42.166303413544703</v>
      </c>
      <c r="U28" s="69">
        <v>-1.1699306566604899</v>
      </c>
    </row>
    <row r="29" spans="1:21" ht="12" thickBot="1" x14ac:dyDescent="0.2">
      <c r="A29" s="52"/>
      <c r="B29" s="41" t="s">
        <v>27</v>
      </c>
      <c r="C29" s="42"/>
      <c r="D29" s="67">
        <v>1415131.3223999999</v>
      </c>
      <c r="E29" s="67">
        <v>1497825</v>
      </c>
      <c r="F29" s="68">
        <v>94.479082830103707</v>
      </c>
      <c r="G29" s="67">
        <v>686599.50659999996</v>
      </c>
      <c r="H29" s="68">
        <v>106.107244295535</v>
      </c>
      <c r="I29" s="67">
        <v>287325.95569999999</v>
      </c>
      <c r="J29" s="68">
        <v>20.303836905588899</v>
      </c>
      <c r="K29" s="67">
        <v>114184.8207</v>
      </c>
      <c r="L29" s="68">
        <v>16.630483943316001</v>
      </c>
      <c r="M29" s="68">
        <v>1.5163235703184801</v>
      </c>
      <c r="N29" s="67">
        <v>13501668.8377</v>
      </c>
      <c r="O29" s="67">
        <v>35349750.658399999</v>
      </c>
      <c r="P29" s="67">
        <v>121116</v>
      </c>
      <c r="Q29" s="67">
        <v>108150</v>
      </c>
      <c r="R29" s="68">
        <v>11.988904299583901</v>
      </c>
      <c r="S29" s="67">
        <v>11.6840989002279</v>
      </c>
      <c r="T29" s="67">
        <v>10.458458009246399</v>
      </c>
      <c r="U29" s="69">
        <v>10.489819552602</v>
      </c>
    </row>
    <row r="30" spans="1:21" ht="12" thickBot="1" x14ac:dyDescent="0.2">
      <c r="A30" s="52"/>
      <c r="B30" s="41" t="s">
        <v>28</v>
      </c>
      <c r="C30" s="42"/>
      <c r="D30" s="67">
        <v>4780982.9199000001</v>
      </c>
      <c r="E30" s="67">
        <v>5259334</v>
      </c>
      <c r="F30" s="68">
        <v>90.904721394381895</v>
      </c>
      <c r="G30" s="67">
        <v>894953.16150000005</v>
      </c>
      <c r="H30" s="68">
        <v>434.21599314614002</v>
      </c>
      <c r="I30" s="67">
        <v>560863.36170000001</v>
      </c>
      <c r="J30" s="68">
        <v>11.731130838504001</v>
      </c>
      <c r="K30" s="67">
        <v>137416.6183</v>
      </c>
      <c r="L30" s="68">
        <v>15.354615661637601</v>
      </c>
      <c r="M30" s="68">
        <v>3.0814813276481301</v>
      </c>
      <c r="N30" s="67">
        <v>31769994.509300001</v>
      </c>
      <c r="O30" s="67">
        <v>63235184.163400002</v>
      </c>
      <c r="P30" s="67">
        <v>134055</v>
      </c>
      <c r="Q30" s="67">
        <v>118865</v>
      </c>
      <c r="R30" s="68">
        <v>12.779203297858899</v>
      </c>
      <c r="S30" s="67">
        <v>35.664338666219102</v>
      </c>
      <c r="T30" s="67">
        <v>33.563001554704897</v>
      </c>
      <c r="U30" s="69">
        <v>5.89198395400091</v>
      </c>
    </row>
    <row r="31" spans="1:21" ht="12" thickBot="1" x14ac:dyDescent="0.2">
      <c r="A31" s="52"/>
      <c r="B31" s="41" t="s">
        <v>29</v>
      </c>
      <c r="C31" s="42"/>
      <c r="D31" s="67">
        <v>2405675.5753000001</v>
      </c>
      <c r="E31" s="67">
        <v>1742408</v>
      </c>
      <c r="F31" s="68">
        <v>138.06614612077101</v>
      </c>
      <c r="G31" s="67">
        <v>562585.36580000003</v>
      </c>
      <c r="H31" s="68">
        <v>327.61076301355899</v>
      </c>
      <c r="I31" s="67">
        <v>47708.8796</v>
      </c>
      <c r="J31" s="68">
        <v>1.9831801133056099</v>
      </c>
      <c r="K31" s="67">
        <v>57091.9611</v>
      </c>
      <c r="L31" s="68">
        <v>10.1481418768892</v>
      </c>
      <c r="M31" s="68">
        <v>-0.16435030990729099</v>
      </c>
      <c r="N31" s="67">
        <v>27689265.791299999</v>
      </c>
      <c r="O31" s="67">
        <v>87206595.282600001</v>
      </c>
      <c r="P31" s="67">
        <v>38888</v>
      </c>
      <c r="Q31" s="67">
        <v>39001</v>
      </c>
      <c r="R31" s="68">
        <v>-0.289736160611265</v>
      </c>
      <c r="S31" s="67">
        <v>61.861643059555703</v>
      </c>
      <c r="T31" s="67">
        <v>74.625049383349193</v>
      </c>
      <c r="U31" s="69">
        <v>-20.632181255686799</v>
      </c>
    </row>
    <row r="32" spans="1:21" ht="12" thickBot="1" x14ac:dyDescent="0.2">
      <c r="A32" s="52"/>
      <c r="B32" s="41" t="s">
        <v>30</v>
      </c>
      <c r="C32" s="42"/>
      <c r="D32" s="67">
        <v>315761.098</v>
      </c>
      <c r="E32" s="67">
        <v>445878</v>
      </c>
      <c r="F32" s="68">
        <v>70.8178241581778</v>
      </c>
      <c r="G32" s="67">
        <v>177264.39430000001</v>
      </c>
      <c r="H32" s="68">
        <v>78.1300182966298</v>
      </c>
      <c r="I32" s="67">
        <v>74165.950100000002</v>
      </c>
      <c r="J32" s="68">
        <v>23.487994743418302</v>
      </c>
      <c r="K32" s="67">
        <v>46283.720999999998</v>
      </c>
      <c r="L32" s="68">
        <v>26.109993032029902</v>
      </c>
      <c r="M32" s="68">
        <v>0.60241978167658605</v>
      </c>
      <c r="N32" s="67">
        <v>2747374.8832</v>
      </c>
      <c r="O32" s="67">
        <v>6696882.4025999997</v>
      </c>
      <c r="P32" s="67">
        <v>34698</v>
      </c>
      <c r="Q32" s="67">
        <v>30838</v>
      </c>
      <c r="R32" s="68">
        <v>12.5170244503535</v>
      </c>
      <c r="S32" s="67">
        <v>9.1002679693354107</v>
      </c>
      <c r="T32" s="67">
        <v>8.0409875186458297</v>
      </c>
      <c r="U32" s="69">
        <v>11.640101744904401</v>
      </c>
    </row>
    <row r="33" spans="1:21" ht="12" thickBot="1" x14ac:dyDescent="0.2">
      <c r="A33" s="52"/>
      <c r="B33" s="41" t="s">
        <v>31</v>
      </c>
      <c r="C33" s="42"/>
      <c r="D33" s="70"/>
      <c r="E33" s="70"/>
      <c r="F33" s="70"/>
      <c r="G33" s="67">
        <v>38.461799999999997</v>
      </c>
      <c r="H33" s="70"/>
      <c r="I33" s="70"/>
      <c r="J33" s="70"/>
      <c r="K33" s="67">
        <v>7.4888000000000003</v>
      </c>
      <c r="L33" s="68">
        <v>19.470747598916301</v>
      </c>
      <c r="M33" s="70"/>
      <c r="N33" s="67">
        <v>21.916699999999999</v>
      </c>
      <c r="O33" s="67">
        <v>46.363300000000002</v>
      </c>
      <c r="P33" s="70"/>
      <c r="Q33" s="70"/>
      <c r="R33" s="70"/>
      <c r="S33" s="70"/>
      <c r="T33" s="70"/>
      <c r="U33" s="71"/>
    </row>
    <row r="34" spans="1:21" ht="12" thickBot="1" x14ac:dyDescent="0.2">
      <c r="A34" s="52"/>
      <c r="B34" s="41" t="s">
        <v>32</v>
      </c>
      <c r="C34" s="42"/>
      <c r="D34" s="67">
        <v>913798.98400000005</v>
      </c>
      <c r="E34" s="67">
        <v>960619</v>
      </c>
      <c r="F34" s="68">
        <v>95.126057677393405</v>
      </c>
      <c r="G34" s="67">
        <v>104643.5698</v>
      </c>
      <c r="H34" s="68">
        <v>773.24905462084098</v>
      </c>
      <c r="I34" s="67">
        <v>121065.2159</v>
      </c>
      <c r="J34" s="68">
        <v>13.2485610095623</v>
      </c>
      <c r="K34" s="67">
        <v>9603.9028999999991</v>
      </c>
      <c r="L34" s="68">
        <v>9.1777286634577298</v>
      </c>
      <c r="M34" s="68">
        <v>11.6058350610771</v>
      </c>
      <c r="N34" s="67">
        <v>7420444.9517999999</v>
      </c>
      <c r="O34" s="67">
        <v>15956166.4835</v>
      </c>
      <c r="P34" s="67">
        <v>28912</v>
      </c>
      <c r="Q34" s="67">
        <v>26195</v>
      </c>
      <c r="R34" s="68">
        <v>10.3722084367246</v>
      </c>
      <c r="S34" s="67">
        <v>31.6062183176536</v>
      </c>
      <c r="T34" s="67">
        <v>31.785095793090299</v>
      </c>
      <c r="U34" s="69">
        <v>-0.565956590057477</v>
      </c>
    </row>
    <row r="35" spans="1:21" ht="12" thickBot="1" x14ac:dyDescent="0.2">
      <c r="A35" s="52"/>
      <c r="B35" s="41" t="s">
        <v>36</v>
      </c>
      <c r="C35" s="42"/>
      <c r="D35" s="70"/>
      <c r="E35" s="67">
        <v>524388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2"/>
      <c r="B36" s="41" t="s">
        <v>37</v>
      </c>
      <c r="C36" s="42"/>
      <c r="D36" s="70"/>
      <c r="E36" s="67">
        <v>188722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2"/>
      <c r="B37" s="41" t="s">
        <v>38</v>
      </c>
      <c r="C37" s="42"/>
      <c r="D37" s="70"/>
      <c r="E37" s="67">
        <v>225232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2"/>
      <c r="B38" s="41" t="s">
        <v>33</v>
      </c>
      <c r="C38" s="42"/>
      <c r="D38" s="67">
        <v>594926.49549999996</v>
      </c>
      <c r="E38" s="67">
        <v>199709</v>
      </c>
      <c r="F38" s="68">
        <v>297.89668743021099</v>
      </c>
      <c r="G38" s="67">
        <v>472575.21299999999</v>
      </c>
      <c r="H38" s="68">
        <v>25.890330075352502</v>
      </c>
      <c r="I38" s="67">
        <v>31050.801800000001</v>
      </c>
      <c r="J38" s="68">
        <v>5.2192669237068801</v>
      </c>
      <c r="K38" s="67">
        <v>30219.792099999999</v>
      </c>
      <c r="L38" s="68">
        <v>6.3947052804904496</v>
      </c>
      <c r="M38" s="68">
        <v>2.7498855625814E-2</v>
      </c>
      <c r="N38" s="67">
        <v>6451846.1770000001</v>
      </c>
      <c r="O38" s="67">
        <v>13724210.295</v>
      </c>
      <c r="P38" s="67">
        <v>749</v>
      </c>
      <c r="Q38" s="67">
        <v>673</v>
      </c>
      <c r="R38" s="68">
        <v>11.292719167904901</v>
      </c>
      <c r="S38" s="67">
        <v>794.29438651535395</v>
      </c>
      <c r="T38" s="67">
        <v>838.42344056463605</v>
      </c>
      <c r="U38" s="69">
        <v>-5.5557554980188799</v>
      </c>
    </row>
    <row r="39" spans="1:21" ht="12" thickBot="1" x14ac:dyDescent="0.2">
      <c r="A39" s="52"/>
      <c r="B39" s="41" t="s">
        <v>34</v>
      </c>
      <c r="C39" s="42"/>
      <c r="D39" s="67">
        <v>1689841.3037</v>
      </c>
      <c r="E39" s="67">
        <v>796986</v>
      </c>
      <c r="F39" s="68">
        <v>212.02898215276099</v>
      </c>
      <c r="G39" s="67">
        <v>772000.6666</v>
      </c>
      <c r="H39" s="68">
        <v>118.891171576613</v>
      </c>
      <c r="I39" s="67">
        <v>108073.19319999999</v>
      </c>
      <c r="J39" s="68">
        <v>6.3954640570903196</v>
      </c>
      <c r="K39" s="67">
        <v>51976.091</v>
      </c>
      <c r="L39" s="68">
        <v>6.73264846116132</v>
      </c>
      <c r="M39" s="68">
        <v>1.0792866704808599</v>
      </c>
      <c r="N39" s="67">
        <v>17127019.541299999</v>
      </c>
      <c r="O39" s="67">
        <v>35935969.844999999</v>
      </c>
      <c r="P39" s="67">
        <v>7679</v>
      </c>
      <c r="Q39" s="67">
        <v>6785</v>
      </c>
      <c r="R39" s="68">
        <v>13.176123802505501</v>
      </c>
      <c r="S39" s="67">
        <v>220.06007340799599</v>
      </c>
      <c r="T39" s="67">
        <v>229.91772073691999</v>
      </c>
      <c r="U39" s="69">
        <v>-4.4795256023783798</v>
      </c>
    </row>
    <row r="40" spans="1:21" ht="12" thickBot="1" x14ac:dyDescent="0.2">
      <c r="A40" s="52"/>
      <c r="B40" s="41" t="s">
        <v>39</v>
      </c>
      <c r="C40" s="42"/>
      <c r="D40" s="70"/>
      <c r="E40" s="67">
        <v>171957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2"/>
      <c r="B41" s="41" t="s">
        <v>40</v>
      </c>
      <c r="C41" s="42"/>
      <c r="D41" s="70"/>
      <c r="E41" s="67">
        <v>24997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3"/>
      <c r="B42" s="41" t="s">
        <v>35</v>
      </c>
      <c r="C42" s="42"/>
      <c r="D42" s="72">
        <v>66725.846799999999</v>
      </c>
      <c r="E42" s="72">
        <v>51516</v>
      </c>
      <c r="F42" s="73">
        <v>129.524510443357</v>
      </c>
      <c r="G42" s="72">
        <v>44441.1901</v>
      </c>
      <c r="H42" s="73">
        <v>50.144149267505703</v>
      </c>
      <c r="I42" s="72">
        <v>7450.2233999999999</v>
      </c>
      <c r="J42" s="73">
        <v>11.165423531200499</v>
      </c>
      <c r="K42" s="72">
        <v>5140.7871999999998</v>
      </c>
      <c r="L42" s="73">
        <v>11.5676182128165</v>
      </c>
      <c r="M42" s="73">
        <v>0.44923785213284101</v>
      </c>
      <c r="N42" s="72">
        <v>1054717.1740000001</v>
      </c>
      <c r="O42" s="72">
        <v>1643060.1498</v>
      </c>
      <c r="P42" s="72">
        <v>60</v>
      </c>
      <c r="Q42" s="72">
        <v>57</v>
      </c>
      <c r="R42" s="73">
        <v>5.2631578947368398</v>
      </c>
      <c r="S42" s="72">
        <v>1112.0974466666701</v>
      </c>
      <c r="T42" s="72">
        <v>1223.32973157895</v>
      </c>
      <c r="U42" s="74">
        <v>-10.0020268228905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8:C38"/>
    <mergeCell ref="B39:C39"/>
    <mergeCell ref="B40:C40"/>
    <mergeCell ref="B41:C41"/>
    <mergeCell ref="B42:C42"/>
    <mergeCell ref="B37:C37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308506</v>
      </c>
      <c r="D2" s="32">
        <v>3582243.4472316201</v>
      </c>
      <c r="E2" s="32">
        <v>3179051.57053761</v>
      </c>
      <c r="F2" s="32">
        <v>403191.87669401697</v>
      </c>
      <c r="G2" s="32">
        <v>3179051.57053761</v>
      </c>
      <c r="H2" s="32">
        <v>0.112552896706561</v>
      </c>
    </row>
    <row r="3" spans="1:8" ht="14.25" x14ac:dyDescent="0.2">
      <c r="A3" s="32">
        <v>2</v>
      </c>
      <c r="B3" s="33">
        <v>13</v>
      </c>
      <c r="C3" s="32">
        <v>82677</v>
      </c>
      <c r="D3" s="32">
        <v>473382.42317614402</v>
      </c>
      <c r="E3" s="32">
        <v>493879.70193695597</v>
      </c>
      <c r="F3" s="32">
        <v>-20497.2787608123</v>
      </c>
      <c r="G3" s="32">
        <v>493879.70193695597</v>
      </c>
      <c r="H3" s="32">
        <v>-4.3299619414017401E-2</v>
      </c>
    </row>
    <row r="4" spans="1:8" ht="14.25" x14ac:dyDescent="0.2">
      <c r="A4" s="32">
        <v>3</v>
      </c>
      <c r="B4" s="33">
        <v>14</v>
      </c>
      <c r="C4" s="32">
        <v>327314</v>
      </c>
      <c r="D4" s="32">
        <v>836240.413964957</v>
      </c>
      <c r="E4" s="32">
        <v>704615.68623760703</v>
      </c>
      <c r="F4" s="32">
        <v>131624.72772734999</v>
      </c>
      <c r="G4" s="32">
        <v>704615.68623760703</v>
      </c>
      <c r="H4" s="32">
        <v>0.157400581853326</v>
      </c>
    </row>
    <row r="5" spans="1:8" ht="14.25" x14ac:dyDescent="0.2">
      <c r="A5" s="32">
        <v>4</v>
      </c>
      <c r="B5" s="33">
        <v>15</v>
      </c>
      <c r="C5" s="32">
        <v>9924</v>
      </c>
      <c r="D5" s="32">
        <v>161509.70272222199</v>
      </c>
      <c r="E5" s="32">
        <v>125340.375053846</v>
      </c>
      <c r="F5" s="32">
        <v>36169.3276683761</v>
      </c>
      <c r="G5" s="32">
        <v>125340.375053846</v>
      </c>
      <c r="H5" s="32">
        <v>0.22394523089787999</v>
      </c>
    </row>
    <row r="6" spans="1:8" ht="14.25" x14ac:dyDescent="0.2">
      <c r="A6" s="32">
        <v>5</v>
      </c>
      <c r="B6" s="33">
        <v>16</v>
      </c>
      <c r="C6" s="32">
        <v>15012</v>
      </c>
      <c r="D6" s="32">
        <v>601956.82505299104</v>
      </c>
      <c r="E6" s="32">
        <v>551325.11211025598</v>
      </c>
      <c r="F6" s="32">
        <v>50631.712942735001</v>
      </c>
      <c r="G6" s="32">
        <v>551325.11211025598</v>
      </c>
      <c r="H6" s="32">
        <v>8.4111867887332006E-2</v>
      </c>
    </row>
    <row r="7" spans="1:8" ht="14.25" x14ac:dyDescent="0.2">
      <c r="A7" s="32">
        <v>6</v>
      </c>
      <c r="B7" s="33">
        <v>17</v>
      </c>
      <c r="C7" s="32">
        <v>59883</v>
      </c>
      <c r="D7" s="32">
        <v>1021937.19080171</v>
      </c>
      <c r="E7" s="32">
        <v>956964.98168888898</v>
      </c>
      <c r="F7" s="32">
        <v>64972.209112820499</v>
      </c>
      <c r="G7" s="32">
        <v>956964.98168888898</v>
      </c>
      <c r="H7" s="32">
        <v>6.3577497421196505E-2</v>
      </c>
    </row>
    <row r="8" spans="1:8" ht="14.25" x14ac:dyDescent="0.2">
      <c r="A8" s="32">
        <v>7</v>
      </c>
      <c r="B8" s="33">
        <v>18</v>
      </c>
      <c r="C8" s="32">
        <v>254527</v>
      </c>
      <c r="D8" s="32">
        <v>483979.714065812</v>
      </c>
      <c r="E8" s="32">
        <v>401480.70300683798</v>
      </c>
      <c r="F8" s="32">
        <v>82499.0110589744</v>
      </c>
      <c r="G8" s="32">
        <v>401480.70300683798</v>
      </c>
      <c r="H8" s="32">
        <v>0.17045964667799299</v>
      </c>
    </row>
    <row r="9" spans="1:8" ht="14.25" x14ac:dyDescent="0.2">
      <c r="A9" s="32">
        <v>8</v>
      </c>
      <c r="B9" s="33">
        <v>19</v>
      </c>
      <c r="C9" s="32">
        <v>73827</v>
      </c>
      <c r="D9" s="32">
        <v>409401.30130427401</v>
      </c>
      <c r="E9" s="32">
        <v>394817.03111025598</v>
      </c>
      <c r="F9" s="32">
        <v>14584.270194017099</v>
      </c>
      <c r="G9" s="32">
        <v>394817.03111025598</v>
      </c>
      <c r="H9" s="32">
        <v>3.5623409470254302E-2</v>
      </c>
    </row>
    <row r="10" spans="1:8" ht="14.25" x14ac:dyDescent="0.2">
      <c r="A10" s="32">
        <v>9</v>
      </c>
      <c r="B10" s="33">
        <v>21</v>
      </c>
      <c r="C10" s="32">
        <v>984169</v>
      </c>
      <c r="D10" s="32">
        <v>5352325.2411546996</v>
      </c>
      <c r="E10" s="32">
        <v>5278884.3865666697</v>
      </c>
      <c r="F10" s="32">
        <v>73440.854588034199</v>
      </c>
      <c r="G10" s="32">
        <v>5278884.3865666697</v>
      </c>
      <c r="H10" s="35">
        <v>1.3721298926929601E-2</v>
      </c>
    </row>
    <row r="11" spans="1:8" ht="14.25" x14ac:dyDescent="0.2">
      <c r="A11" s="32">
        <v>10</v>
      </c>
      <c r="B11" s="33">
        <v>22</v>
      </c>
      <c r="C11" s="32">
        <v>350181.1</v>
      </c>
      <c r="D11" s="32">
        <v>9536981.5074247904</v>
      </c>
      <c r="E11" s="32">
        <v>9032774.3586640991</v>
      </c>
      <c r="F11" s="32">
        <v>504207.14876068401</v>
      </c>
      <c r="G11" s="32">
        <v>9032774.3586640991</v>
      </c>
      <c r="H11" s="32">
        <v>5.2868630223110502E-2</v>
      </c>
    </row>
    <row r="12" spans="1:8" ht="14.25" x14ac:dyDescent="0.2">
      <c r="A12" s="32">
        <v>11</v>
      </c>
      <c r="B12" s="33">
        <v>23</v>
      </c>
      <c r="C12" s="32">
        <v>937104.67200000002</v>
      </c>
      <c r="D12" s="32">
        <v>16140812.8760402</v>
      </c>
      <c r="E12" s="32">
        <v>14972982.6436055</v>
      </c>
      <c r="F12" s="32">
        <v>1167830.23243466</v>
      </c>
      <c r="G12" s="32">
        <v>14972982.6436055</v>
      </c>
      <c r="H12" s="32">
        <v>7.2352628173282002E-2</v>
      </c>
    </row>
    <row r="13" spans="1:8" ht="14.25" x14ac:dyDescent="0.2">
      <c r="A13" s="32">
        <v>12</v>
      </c>
      <c r="B13" s="33">
        <v>24</v>
      </c>
      <c r="C13" s="32">
        <v>140658.58799999999</v>
      </c>
      <c r="D13" s="32">
        <v>2804055.7604239299</v>
      </c>
      <c r="E13" s="32">
        <v>2565255.6237923098</v>
      </c>
      <c r="F13" s="32">
        <v>238800.13663162399</v>
      </c>
      <c r="G13" s="32">
        <v>2565255.6237923098</v>
      </c>
      <c r="H13" s="32">
        <v>8.5162406540560703E-2</v>
      </c>
    </row>
    <row r="14" spans="1:8" ht="14.25" x14ac:dyDescent="0.2">
      <c r="A14" s="32">
        <v>13</v>
      </c>
      <c r="B14" s="33">
        <v>25</v>
      </c>
      <c r="C14" s="32">
        <v>265490</v>
      </c>
      <c r="D14" s="32">
        <v>3923157.1381000001</v>
      </c>
      <c r="E14" s="32">
        <v>3707471.1784000001</v>
      </c>
      <c r="F14" s="32">
        <v>215685.95970000001</v>
      </c>
      <c r="G14" s="32">
        <v>3707471.1784000001</v>
      </c>
      <c r="H14" s="32">
        <v>5.4977649915001203E-2</v>
      </c>
    </row>
    <row r="15" spans="1:8" ht="14.25" x14ac:dyDescent="0.2">
      <c r="A15" s="32">
        <v>14</v>
      </c>
      <c r="B15" s="33">
        <v>26</v>
      </c>
      <c r="C15" s="32">
        <v>161626</v>
      </c>
      <c r="D15" s="32">
        <v>2046933.9106185201</v>
      </c>
      <c r="E15" s="32">
        <v>1793499.1249585501</v>
      </c>
      <c r="F15" s="32">
        <v>253434.78565997299</v>
      </c>
      <c r="G15" s="32">
        <v>1793499.1249585501</v>
      </c>
      <c r="H15" s="32">
        <v>0.123811904402616</v>
      </c>
    </row>
    <row r="16" spans="1:8" ht="14.25" x14ac:dyDescent="0.2">
      <c r="A16" s="32">
        <v>15</v>
      </c>
      <c r="B16" s="33">
        <v>27</v>
      </c>
      <c r="C16" s="32">
        <v>456367.80800000002</v>
      </c>
      <c r="D16" s="32">
        <v>4384927.1852000002</v>
      </c>
      <c r="E16" s="32">
        <v>3831656.1941</v>
      </c>
      <c r="F16" s="32">
        <v>553270.99109999998</v>
      </c>
      <c r="G16" s="32">
        <v>3831656.1941</v>
      </c>
      <c r="H16" s="32">
        <v>0.12617563935095599</v>
      </c>
    </row>
    <row r="17" spans="1:8" ht="14.25" x14ac:dyDescent="0.2">
      <c r="A17" s="32">
        <v>16</v>
      </c>
      <c r="B17" s="33">
        <v>29</v>
      </c>
      <c r="C17" s="32">
        <v>484026</v>
      </c>
      <c r="D17" s="32">
        <v>6188676.5295273503</v>
      </c>
      <c r="E17" s="32">
        <v>5709835.51643077</v>
      </c>
      <c r="F17" s="32">
        <v>478841.01309658098</v>
      </c>
      <c r="G17" s="32">
        <v>5709835.51643077</v>
      </c>
      <c r="H17" s="32">
        <v>7.7373734240582803E-2</v>
      </c>
    </row>
    <row r="18" spans="1:8" ht="14.25" x14ac:dyDescent="0.2">
      <c r="A18" s="32">
        <v>17</v>
      </c>
      <c r="B18" s="33">
        <v>31</v>
      </c>
      <c r="C18" s="32">
        <v>85244.747000000003</v>
      </c>
      <c r="D18" s="32">
        <v>1378916.3950563599</v>
      </c>
      <c r="E18" s="32">
        <v>1156942.0847056301</v>
      </c>
      <c r="F18" s="32">
        <v>221974.31035072499</v>
      </c>
      <c r="G18" s="32">
        <v>1156942.0847056301</v>
      </c>
      <c r="H18" s="32">
        <v>0.160977352322838</v>
      </c>
    </row>
    <row r="19" spans="1:8" ht="14.25" x14ac:dyDescent="0.2">
      <c r="A19" s="32">
        <v>18</v>
      </c>
      <c r="B19" s="33">
        <v>32</v>
      </c>
      <c r="C19" s="32">
        <v>53919.224000000002</v>
      </c>
      <c r="D19" s="32">
        <v>1335685.1335962</v>
      </c>
      <c r="E19" s="32">
        <v>1212257.6442356999</v>
      </c>
      <c r="F19" s="32">
        <v>123427.48936049599</v>
      </c>
      <c r="G19" s="32">
        <v>1212257.6442356999</v>
      </c>
      <c r="H19" s="32">
        <v>9.2407623814888207E-2</v>
      </c>
    </row>
    <row r="20" spans="1:8" ht="14.25" x14ac:dyDescent="0.2">
      <c r="A20" s="32">
        <v>19</v>
      </c>
      <c r="B20" s="33">
        <v>33</v>
      </c>
      <c r="C20" s="32">
        <v>161878.984</v>
      </c>
      <c r="D20" s="32">
        <v>3102301.8808896602</v>
      </c>
      <c r="E20" s="32">
        <v>2631371.6036177501</v>
      </c>
      <c r="F20" s="32">
        <v>470930.277271914</v>
      </c>
      <c r="G20" s="32">
        <v>2631371.6036177501</v>
      </c>
      <c r="H20" s="32">
        <v>0.15180027455511899</v>
      </c>
    </row>
    <row r="21" spans="1:8" ht="14.25" x14ac:dyDescent="0.2">
      <c r="A21" s="32">
        <v>20</v>
      </c>
      <c r="B21" s="33">
        <v>34</v>
      </c>
      <c r="C21" s="32">
        <v>62573.508999999998</v>
      </c>
      <c r="D21" s="32">
        <v>620559.71218093205</v>
      </c>
      <c r="E21" s="32">
        <v>469138.27793212002</v>
      </c>
      <c r="F21" s="32">
        <v>151421.43424881101</v>
      </c>
      <c r="G21" s="32">
        <v>469138.27793212002</v>
      </c>
      <c r="H21" s="32">
        <v>0.24400783885348801</v>
      </c>
    </row>
    <row r="22" spans="1:8" ht="14.25" x14ac:dyDescent="0.2">
      <c r="A22" s="32">
        <v>21</v>
      </c>
      <c r="B22" s="33">
        <v>35</v>
      </c>
      <c r="C22" s="32">
        <v>70047.308999999994</v>
      </c>
      <c r="D22" s="32">
        <v>2081683.92804248</v>
      </c>
      <c r="E22" s="32">
        <v>1925541.0342548699</v>
      </c>
      <c r="F22" s="32">
        <v>156142.89378761101</v>
      </c>
      <c r="G22" s="32">
        <v>1925541.0342548699</v>
      </c>
      <c r="H22" s="32">
        <v>7.5007973921593599E-2</v>
      </c>
    </row>
    <row r="23" spans="1:8" ht="14.25" x14ac:dyDescent="0.2">
      <c r="A23" s="32">
        <v>22</v>
      </c>
      <c r="B23" s="33">
        <v>36</v>
      </c>
      <c r="C23" s="32">
        <v>234135.81200000001</v>
      </c>
      <c r="D23" s="32">
        <v>1415131.34496726</v>
      </c>
      <c r="E23" s="32">
        <v>1127805.35414956</v>
      </c>
      <c r="F23" s="32">
        <v>287325.99081769999</v>
      </c>
      <c r="G23" s="32">
        <v>1127805.35414956</v>
      </c>
      <c r="H23" s="32">
        <v>0.20303839063387299</v>
      </c>
    </row>
    <row r="24" spans="1:8" ht="14.25" x14ac:dyDescent="0.2">
      <c r="A24" s="32">
        <v>23</v>
      </c>
      <c r="B24" s="33">
        <v>37</v>
      </c>
      <c r="C24" s="32">
        <v>381497.054</v>
      </c>
      <c r="D24" s="32">
        <v>4780982.9485319303</v>
      </c>
      <c r="E24" s="32">
        <v>4220119.5799645204</v>
      </c>
      <c r="F24" s="32">
        <v>560863.36856741097</v>
      </c>
      <c r="G24" s="32">
        <v>4220119.5799645204</v>
      </c>
      <c r="H24" s="32">
        <v>0.11731130911889801</v>
      </c>
    </row>
    <row r="25" spans="1:8" ht="14.25" x14ac:dyDescent="0.2">
      <c r="A25" s="32">
        <v>24</v>
      </c>
      <c r="B25" s="33">
        <v>38</v>
      </c>
      <c r="C25" s="32">
        <v>293927.46100000001</v>
      </c>
      <c r="D25" s="32">
        <v>2405675.5518442499</v>
      </c>
      <c r="E25" s="32">
        <v>2357966.6317743398</v>
      </c>
      <c r="F25" s="32">
        <v>47708.920069911503</v>
      </c>
      <c r="G25" s="32">
        <v>2357966.6317743398</v>
      </c>
      <c r="H25" s="32">
        <v>1.9831818149100199E-2</v>
      </c>
    </row>
    <row r="26" spans="1:8" ht="14.25" x14ac:dyDescent="0.2">
      <c r="A26" s="32">
        <v>25</v>
      </c>
      <c r="B26" s="33">
        <v>39</v>
      </c>
      <c r="C26" s="32">
        <v>128973.731</v>
      </c>
      <c r="D26" s="32">
        <v>315760.95202895399</v>
      </c>
      <c r="E26" s="32">
        <v>241595.179095381</v>
      </c>
      <c r="F26" s="32">
        <v>74165.772933572895</v>
      </c>
      <c r="G26" s="32">
        <v>241595.179095381</v>
      </c>
      <c r="H26" s="32">
        <v>0.234879494937589</v>
      </c>
    </row>
    <row r="27" spans="1:8" ht="14.25" x14ac:dyDescent="0.2">
      <c r="A27" s="32">
        <v>26</v>
      </c>
      <c r="B27" s="33">
        <v>42</v>
      </c>
      <c r="C27" s="32">
        <v>32831.095000000001</v>
      </c>
      <c r="D27" s="32">
        <v>913798.98190000001</v>
      </c>
      <c r="E27" s="32">
        <v>792733.75439999998</v>
      </c>
      <c r="F27" s="32">
        <v>121065.22749999999</v>
      </c>
      <c r="G27" s="32">
        <v>792733.75439999998</v>
      </c>
      <c r="H27" s="32">
        <v>0.132485623094345</v>
      </c>
    </row>
    <row r="28" spans="1:8" ht="14.25" x14ac:dyDescent="0.2">
      <c r="A28" s="32">
        <v>27</v>
      </c>
      <c r="B28" s="33">
        <v>75</v>
      </c>
      <c r="C28" s="32">
        <v>760</v>
      </c>
      <c r="D28" s="32">
        <v>594926.49572649598</v>
      </c>
      <c r="E28" s="32">
        <v>563875.688034188</v>
      </c>
      <c r="F28" s="32">
        <v>31050.807692307699</v>
      </c>
      <c r="G28" s="32">
        <v>563875.688034188</v>
      </c>
      <c r="H28" s="32">
        <v>5.2192679121460098E-2</v>
      </c>
    </row>
    <row r="29" spans="1:8" ht="14.25" x14ac:dyDescent="0.2">
      <c r="A29" s="32">
        <v>28</v>
      </c>
      <c r="B29" s="33">
        <v>76</v>
      </c>
      <c r="C29" s="32">
        <v>9566</v>
      </c>
      <c r="D29" s="32">
        <v>1689841.2837888901</v>
      </c>
      <c r="E29" s="32">
        <v>1581768.1186102601</v>
      </c>
      <c r="F29" s="32">
        <v>108073.165178632</v>
      </c>
      <c r="G29" s="32">
        <v>1581768.1186102601</v>
      </c>
      <c r="H29" s="32">
        <v>6.3954624742221702E-2</v>
      </c>
    </row>
    <row r="30" spans="1:8" ht="14.25" x14ac:dyDescent="0.2">
      <c r="A30" s="32">
        <v>29</v>
      </c>
      <c r="B30" s="33">
        <v>99</v>
      </c>
      <c r="C30" s="32">
        <v>62</v>
      </c>
      <c r="D30" s="32">
        <v>66725.846758944099</v>
      </c>
      <c r="E30" s="32">
        <v>59275.623402163197</v>
      </c>
      <c r="F30" s="32">
        <v>7450.2233567808798</v>
      </c>
      <c r="G30" s="32">
        <v>59275.623402163197</v>
      </c>
      <c r="H30" s="32">
        <v>0.111654234732993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2015-02-17T00:39:44Z</dcterms:modified>
</cp:coreProperties>
</file>