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<sst xmlns="http://schemas.openxmlformats.org/spreadsheetml/2006/main" count="117" uniqueCount="74">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</sst>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13716084.2851</v>
      </c>
      <c r="F3" s="25">
        <f>RA!I7</f>
        <v>1589695.4489</v>
      </c>
      <c r="G3" s="16">
        <f>SUM(G4:G40)</f>
        <v>12126388.836199999</v>
      </c>
      <c r="H3" s="27">
        <f>RA!J7</f>
        <v>11.590009333982501</v>
      </c>
      <c r="I3" s="20">
        <f>SUM(I4:I40)</f>
        <v>13716088.902261402</v>
      </c>
      <c r="J3" s="21">
        <f>SUM(J4:J40)</f>
        <v>12126388.789331296</v>
      </c>
      <c r="K3" s="22">
        <f>E3-I3</f>
        <v>-4.6171614024788141</v>
      </c>
      <c r="L3" s="22">
        <f>G3-J3</f>
        <v>4.686870239675045E-2</v>
      </c>
    </row>
    <row r="4" spans="1:13" x14ac:dyDescent="0.15">
      <c r="A4" s="44">
        <f>RA!A8</f>
        <v>42149</v>
      </c>
      <c r="B4" s="12">
        <v>12</v>
      </c>
      <c r="C4" s="41" t="s">
        <v>6</v>
      </c>
      <c r="D4" s="41"/>
      <c r="E4" s="15">
        <f>VLOOKUP(C4,RA!B8:D36,3,0)</f>
        <v>458738.28529999999</v>
      </c>
      <c r="F4" s="25">
        <f>VLOOKUP(C4,RA!B8:I39,8,0)</f>
        <v>121974.7733</v>
      </c>
      <c r="G4" s="16">
        <f t="shared" ref="G4:G40" si="0">E4-F4</f>
        <v>336763.51199999999</v>
      </c>
      <c r="H4" s="27">
        <f>RA!J8</f>
        <v>26.589185426333501</v>
      </c>
      <c r="I4" s="20">
        <f>VLOOKUP(B4,RMS!B:D,3,FALSE)</f>
        <v>458738.92849999998</v>
      </c>
      <c r="J4" s="21">
        <f>VLOOKUP(B4,RMS!B:E,4,FALSE)</f>
        <v>336763.52390256402</v>
      </c>
      <c r="K4" s="22">
        <f t="shared" ref="K4:K40" si="1">E4-I4</f>
        <v>-0.6431999999913387</v>
      </c>
      <c r="L4" s="22">
        <f t="shared" ref="L4:L40" si="2">G4-J4</f>
        <v>-1.19025640306063E-2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61364.945699999997</v>
      </c>
      <c r="F5" s="25">
        <f>VLOOKUP(C5,RA!B9:I40,8,0)</f>
        <v>13253.352000000001</v>
      </c>
      <c r="G5" s="16">
        <f t="shared" si="0"/>
        <v>48111.593699999998</v>
      </c>
      <c r="H5" s="27">
        <f>RA!J9</f>
        <v>21.597594276042798</v>
      </c>
      <c r="I5" s="20">
        <f>VLOOKUP(B5,RMS!B:D,3,FALSE)</f>
        <v>61364.976221435601</v>
      </c>
      <c r="J5" s="21">
        <f>VLOOKUP(B5,RMS!B:E,4,FALSE)</f>
        <v>48111.599994493597</v>
      </c>
      <c r="K5" s="22">
        <f t="shared" si="1"/>
        <v>-3.0521435604896396E-2</v>
      </c>
      <c r="L5" s="22">
        <f t="shared" si="2"/>
        <v>-6.2944935998530127E-3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110741.2387</v>
      </c>
      <c r="F6" s="25">
        <f>VLOOKUP(C6,RA!B10:I41,8,0)</f>
        <v>31720.2732</v>
      </c>
      <c r="G6" s="16">
        <f t="shared" si="0"/>
        <v>79020.965500000006</v>
      </c>
      <c r="H6" s="27">
        <f>RA!J10</f>
        <v>28.643596163783901</v>
      </c>
      <c r="I6" s="20">
        <f>VLOOKUP(B6,RMS!B:D,3,FALSE)</f>
        <v>110742.929857265</v>
      </c>
      <c r="J6" s="21">
        <f>VLOOKUP(B6,RMS!B:E,4,FALSE)</f>
        <v>79020.965303418794</v>
      </c>
      <c r="K6" s="22">
        <f>E6-I6</f>
        <v>-1.6911572649987647</v>
      </c>
      <c r="L6" s="22">
        <f t="shared" si="2"/>
        <v>1.9658121163956821E-4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55484.569900000002</v>
      </c>
      <c r="F7" s="25">
        <f>VLOOKUP(C7,RA!B11:I42,8,0)</f>
        <v>12957.9969</v>
      </c>
      <c r="G7" s="16">
        <f t="shared" si="0"/>
        <v>42526.573000000004</v>
      </c>
      <c r="H7" s="27">
        <f>RA!J11</f>
        <v>23.3542351023974</v>
      </c>
      <c r="I7" s="20">
        <f>VLOOKUP(B7,RMS!B:D,3,FALSE)</f>
        <v>55484.587210256403</v>
      </c>
      <c r="J7" s="21">
        <f>VLOOKUP(B7,RMS!B:E,4,FALSE)</f>
        <v>42526.572974358998</v>
      </c>
      <c r="K7" s="22">
        <f t="shared" si="1"/>
        <v>-1.7310256400378421E-2</v>
      </c>
      <c r="L7" s="22">
        <f t="shared" si="2"/>
        <v>2.5641005777288228E-5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153053.04449999999</v>
      </c>
      <c r="F8" s="25">
        <f>VLOOKUP(C8,RA!B12:I43,8,0)</f>
        <v>23651.145400000001</v>
      </c>
      <c r="G8" s="16">
        <f t="shared" si="0"/>
        <v>129401.89909999998</v>
      </c>
      <c r="H8" s="27">
        <f>RA!J12</f>
        <v>15.452907504888</v>
      </c>
      <c r="I8" s="20">
        <f>VLOOKUP(B8,RMS!B:D,3,FALSE)</f>
        <v>153053.03972735</v>
      </c>
      <c r="J8" s="21">
        <f>VLOOKUP(B8,RMS!B:E,4,FALSE)</f>
        <v>129401.898823077</v>
      </c>
      <c r="K8" s="22">
        <f t="shared" si="1"/>
        <v>4.7726499906275421E-3</v>
      </c>
      <c r="L8" s="22">
        <f t="shared" si="2"/>
        <v>2.7692297589965165E-4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209923.03150000001</v>
      </c>
      <c r="F9" s="25">
        <f>VLOOKUP(C9,RA!B13:I44,8,0)</f>
        <v>64816.819799999997</v>
      </c>
      <c r="G9" s="16">
        <f t="shared" si="0"/>
        <v>145106.21170000001</v>
      </c>
      <c r="H9" s="27">
        <f>RA!J13</f>
        <v>30.8764690262202</v>
      </c>
      <c r="I9" s="20">
        <f>VLOOKUP(B9,RMS!B:D,3,FALSE)</f>
        <v>209923.220632479</v>
      </c>
      <c r="J9" s="21">
        <f>VLOOKUP(B9,RMS!B:E,4,FALSE)</f>
        <v>145106.210912821</v>
      </c>
      <c r="K9" s="22">
        <f t="shared" si="1"/>
        <v>-0.18913247899035923</v>
      </c>
      <c r="L9" s="22">
        <f t="shared" si="2"/>
        <v>7.8717901487834752E-4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117789.57520000001</v>
      </c>
      <c r="F10" s="25">
        <f>VLOOKUP(C10,RA!B14:I45,8,0)</f>
        <v>24634.087800000001</v>
      </c>
      <c r="G10" s="16">
        <f t="shared" si="0"/>
        <v>93155.487400000013</v>
      </c>
      <c r="H10" s="27">
        <f>RA!J14</f>
        <v>20.913640072283801</v>
      </c>
      <c r="I10" s="20">
        <f>VLOOKUP(B10,RMS!B:D,3,FALSE)</f>
        <v>117789.568095726</v>
      </c>
      <c r="J10" s="21">
        <f>VLOOKUP(B10,RMS!B:E,4,FALSE)</f>
        <v>93155.486476923106</v>
      </c>
      <c r="K10" s="22">
        <f t="shared" si="1"/>
        <v>7.104274001903832E-3</v>
      </c>
      <c r="L10" s="22">
        <f t="shared" si="2"/>
        <v>9.2307690647430718E-4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90984.250599999999</v>
      </c>
      <c r="F11" s="25">
        <f>VLOOKUP(C11,RA!B15:I46,8,0)</f>
        <v>22115.635699999999</v>
      </c>
      <c r="G11" s="16">
        <f t="shared" si="0"/>
        <v>68868.6149</v>
      </c>
      <c r="H11" s="27">
        <f>RA!J15</f>
        <v>24.307103211992601</v>
      </c>
      <c r="I11" s="20">
        <f>VLOOKUP(B11,RMS!B:D,3,FALSE)</f>
        <v>90984.365100854702</v>
      </c>
      <c r="J11" s="21">
        <f>VLOOKUP(B11,RMS!B:E,4,FALSE)</f>
        <v>68868.614303418799</v>
      </c>
      <c r="K11" s="22">
        <f t="shared" si="1"/>
        <v>-0.11450085470278282</v>
      </c>
      <c r="L11" s="22">
        <f t="shared" si="2"/>
        <v>5.9658120153471828E-4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720961.82940000005</v>
      </c>
      <c r="F12" s="25">
        <f>VLOOKUP(C12,RA!B16:I47,8,0)</f>
        <v>29532.1178</v>
      </c>
      <c r="G12" s="16">
        <f t="shared" si="0"/>
        <v>691429.71160000004</v>
      </c>
      <c r="H12" s="27">
        <f>RA!J16</f>
        <v>4.0962110053145597</v>
      </c>
      <c r="I12" s="20">
        <f>VLOOKUP(B12,RMS!B:D,3,FALSE)</f>
        <v>720961.46351538505</v>
      </c>
      <c r="J12" s="21">
        <f>VLOOKUP(B12,RMS!B:E,4,FALSE)</f>
        <v>691429.71165384597</v>
      </c>
      <c r="K12" s="22">
        <f t="shared" si="1"/>
        <v>0.36588461499195546</v>
      </c>
      <c r="L12" s="22">
        <f t="shared" si="2"/>
        <v>-5.3845928050577641E-5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351003.24300000002</v>
      </c>
      <c r="F13" s="25">
        <f>VLOOKUP(C13,RA!B17:I48,8,0)</f>
        <v>30895.602900000002</v>
      </c>
      <c r="G13" s="16">
        <f t="shared" si="0"/>
        <v>320107.64010000002</v>
      </c>
      <c r="H13" s="27">
        <f>RA!J17</f>
        <v>8.8020847431315605</v>
      </c>
      <c r="I13" s="20">
        <f>VLOOKUP(B13,RMS!B:D,3,FALSE)</f>
        <v>351003.13117863197</v>
      </c>
      <c r="J13" s="21">
        <f>VLOOKUP(B13,RMS!B:E,4,FALSE)</f>
        <v>320107.63979487203</v>
      </c>
      <c r="K13" s="22">
        <f t="shared" si="1"/>
        <v>0.11182136804563925</v>
      </c>
      <c r="L13" s="22">
        <f t="shared" si="2"/>
        <v>3.0512799276039004E-4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1181826.4321000001</v>
      </c>
      <c r="F14" s="25">
        <f>VLOOKUP(C14,RA!B18:I49,8,0)</f>
        <v>168673.40410000001</v>
      </c>
      <c r="G14" s="16">
        <f t="shared" si="0"/>
        <v>1013153.028</v>
      </c>
      <c r="H14" s="27">
        <f>RA!J18</f>
        <v>14.272265327513701</v>
      </c>
      <c r="I14" s="20">
        <f>VLOOKUP(B14,RMS!B:D,3,FALSE)</f>
        <v>1181826.4641770101</v>
      </c>
      <c r="J14" s="21">
        <f>VLOOKUP(B14,RMS!B:E,4,FALSE)</f>
        <v>1013153.01142405</v>
      </c>
      <c r="K14" s="22">
        <f t="shared" si="1"/>
        <v>-3.2077010022476315E-2</v>
      </c>
      <c r="L14" s="22">
        <f t="shared" si="2"/>
        <v>1.6575950081460178E-2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455637.0001</v>
      </c>
      <c r="F15" s="25">
        <f>VLOOKUP(C15,RA!B19:I50,8,0)</f>
        <v>38011.7696</v>
      </c>
      <c r="G15" s="16">
        <f t="shared" si="0"/>
        <v>417625.23050000001</v>
      </c>
      <c r="H15" s="27">
        <f>RA!J19</f>
        <v>8.3425554973931995</v>
      </c>
      <c r="I15" s="20">
        <f>VLOOKUP(B15,RMS!B:D,3,FALSE)</f>
        <v>455637.017360684</v>
      </c>
      <c r="J15" s="21">
        <f>VLOOKUP(B15,RMS!B:E,4,FALSE)</f>
        <v>417625.22980598302</v>
      </c>
      <c r="K15" s="22">
        <f t="shared" si="1"/>
        <v>-1.7260683991480619E-2</v>
      </c>
      <c r="L15" s="22">
        <f t="shared" si="2"/>
        <v>6.9401698419824243E-4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852390.52150000003</v>
      </c>
      <c r="F16" s="25">
        <f>VLOOKUP(C16,RA!B20:I51,8,0)</f>
        <v>76132.916299999997</v>
      </c>
      <c r="G16" s="16">
        <f t="shared" si="0"/>
        <v>776257.60519999999</v>
      </c>
      <c r="H16" s="27">
        <f>RA!J20</f>
        <v>8.9316943794758004</v>
      </c>
      <c r="I16" s="20">
        <f>VLOOKUP(B16,RMS!B:D,3,FALSE)</f>
        <v>852390.79370000004</v>
      </c>
      <c r="J16" s="21">
        <f>VLOOKUP(B16,RMS!B:E,4,FALSE)</f>
        <v>776257.60519999999</v>
      </c>
      <c r="K16" s="22">
        <f t="shared" si="1"/>
        <v>-0.27220000000670552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257279.18780000001</v>
      </c>
      <c r="F17" s="25">
        <f>VLOOKUP(C17,RA!B21:I52,8,0)</f>
        <v>33695.994599999998</v>
      </c>
      <c r="G17" s="16">
        <f t="shared" si="0"/>
        <v>223583.19320000001</v>
      </c>
      <c r="H17" s="27">
        <f>RA!J21</f>
        <v>13.097054172214699</v>
      </c>
      <c r="I17" s="20">
        <f>VLOOKUP(B17,RMS!B:D,3,FALSE)</f>
        <v>257278.78407462401</v>
      </c>
      <c r="J17" s="21">
        <f>VLOOKUP(B17,RMS!B:E,4,FALSE)</f>
        <v>223583.193005968</v>
      </c>
      <c r="K17" s="22">
        <f t="shared" si="1"/>
        <v>0.40372537600342184</v>
      </c>
      <c r="L17" s="22">
        <f t="shared" si="2"/>
        <v>1.940320071298629E-4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1075125.0256000001</v>
      </c>
      <c r="F18" s="25">
        <f>VLOOKUP(C18,RA!B22:I53,8,0)</f>
        <v>133245.682</v>
      </c>
      <c r="G18" s="16">
        <f t="shared" si="0"/>
        <v>941879.34360000002</v>
      </c>
      <c r="H18" s="27">
        <f>RA!J22</f>
        <v>12.393505762331101</v>
      </c>
      <c r="I18" s="20">
        <f>VLOOKUP(B18,RMS!B:D,3,FALSE)</f>
        <v>1075126.20562821</v>
      </c>
      <c r="J18" s="21">
        <f>VLOOKUP(B18,RMS!B:E,4,FALSE)</f>
        <v>941879.34478461498</v>
      </c>
      <c r="K18" s="22">
        <f t="shared" si="1"/>
        <v>-1.1800282099284232</v>
      </c>
      <c r="L18" s="22">
        <f t="shared" si="2"/>
        <v>-1.1846149573102593E-3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2276974.6593999998</v>
      </c>
      <c r="F19" s="25">
        <f>VLOOKUP(C19,RA!B23:I54,8,0)</f>
        <v>262151.82640000002</v>
      </c>
      <c r="G19" s="16">
        <f t="shared" si="0"/>
        <v>2014822.8329999996</v>
      </c>
      <c r="H19" s="27">
        <f>RA!J23</f>
        <v>11.513163983523601</v>
      </c>
      <c r="I19" s="20">
        <f>VLOOKUP(B19,RMS!B:D,3,FALSE)</f>
        <v>2276976.1535709398</v>
      </c>
      <c r="J19" s="21">
        <f>VLOOKUP(B19,RMS!B:E,4,FALSE)</f>
        <v>2014822.86018547</v>
      </c>
      <c r="K19" s="22">
        <f t="shared" si="1"/>
        <v>-1.494170940015465</v>
      </c>
      <c r="L19" s="22">
        <f t="shared" si="2"/>
        <v>-2.7185470331460238E-2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177559.18340000001</v>
      </c>
      <c r="F20" s="25">
        <f>VLOOKUP(C20,RA!B24:I55,8,0)</f>
        <v>31652.8079</v>
      </c>
      <c r="G20" s="16">
        <f t="shared" si="0"/>
        <v>145906.37550000002</v>
      </c>
      <c r="H20" s="27">
        <f>RA!J24</f>
        <v>17.8266239424483</v>
      </c>
      <c r="I20" s="20">
        <f>VLOOKUP(B20,RMS!B:D,3,FALSE)</f>
        <v>177559.17267296699</v>
      </c>
      <c r="J20" s="21">
        <f>VLOOKUP(B20,RMS!B:E,4,FALSE)</f>
        <v>145906.37423153699</v>
      </c>
      <c r="K20" s="22">
        <f t="shared" si="1"/>
        <v>1.0727033019065857E-2</v>
      </c>
      <c r="L20" s="22">
        <f t="shared" si="2"/>
        <v>1.2684630346484482E-3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162690.1275</v>
      </c>
      <c r="F21" s="25">
        <f>VLOOKUP(C21,RA!B25:I56,8,0)</f>
        <v>15323.424199999999</v>
      </c>
      <c r="G21" s="16">
        <f t="shared" si="0"/>
        <v>147366.70329999999</v>
      </c>
      <c r="H21" s="27">
        <f>RA!J25</f>
        <v>9.4187793909006601</v>
      </c>
      <c r="I21" s="20">
        <f>VLOOKUP(B21,RMS!B:D,3,FALSE)</f>
        <v>162690.12382169301</v>
      </c>
      <c r="J21" s="21">
        <f>VLOOKUP(B21,RMS!B:E,4,FALSE)</f>
        <v>147366.70140994599</v>
      </c>
      <c r="K21" s="22">
        <f t="shared" si="1"/>
        <v>3.6783069954253733E-3</v>
      </c>
      <c r="L21" s="22">
        <f t="shared" si="2"/>
        <v>1.890054001705721E-3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488240.86729999998</v>
      </c>
      <c r="F22" s="25">
        <f>VLOOKUP(C22,RA!B26:I57,8,0)</f>
        <v>105939.9207</v>
      </c>
      <c r="G22" s="16">
        <f t="shared" si="0"/>
        <v>382300.94659999997</v>
      </c>
      <c r="H22" s="27">
        <f>RA!J26</f>
        <v>21.698290289760799</v>
      </c>
      <c r="I22" s="20">
        <f>VLOOKUP(B22,RMS!B:D,3,FALSE)</f>
        <v>488240.91267132602</v>
      </c>
      <c r="J22" s="21">
        <f>VLOOKUP(B22,RMS!B:E,4,FALSE)</f>
        <v>382300.89352775802</v>
      </c>
      <c r="K22" s="22">
        <f t="shared" si="1"/>
        <v>-4.5371326035819948E-2</v>
      </c>
      <c r="L22" s="22">
        <f t="shared" si="2"/>
        <v>5.3072241949848831E-2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186596.6979</v>
      </c>
      <c r="F23" s="25">
        <f>VLOOKUP(C23,RA!B27:I58,8,0)</f>
        <v>52946.06</v>
      </c>
      <c r="G23" s="16">
        <f t="shared" si="0"/>
        <v>133650.6379</v>
      </c>
      <c r="H23" s="27">
        <f>RA!J27</f>
        <v>28.3745964402728</v>
      </c>
      <c r="I23" s="20">
        <f>VLOOKUP(B23,RMS!B:D,3,FALSE)</f>
        <v>186596.591978337</v>
      </c>
      <c r="J23" s="21">
        <f>VLOOKUP(B23,RMS!B:E,4,FALSE)</f>
        <v>133650.64018648799</v>
      </c>
      <c r="K23" s="22">
        <f t="shared" si="1"/>
        <v>0.10592166299466044</v>
      </c>
      <c r="L23" s="22">
        <f t="shared" si="2"/>
        <v>-2.2864879865664989E-3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683830.72459999996</v>
      </c>
      <c r="F24" s="25">
        <f>VLOOKUP(C24,RA!B28:I59,8,0)</f>
        <v>24367.002799999998</v>
      </c>
      <c r="G24" s="16">
        <f t="shared" si="0"/>
        <v>659463.72179999994</v>
      </c>
      <c r="H24" s="27">
        <f>RA!J28</f>
        <v>3.5633091528979302</v>
      </c>
      <c r="I24" s="20">
        <f>VLOOKUP(B24,RMS!B:D,3,FALSE)</f>
        <v>683830.72178407095</v>
      </c>
      <c r="J24" s="21">
        <f>VLOOKUP(B24,RMS!B:E,4,FALSE)</f>
        <v>659463.72038584098</v>
      </c>
      <c r="K24" s="22">
        <f t="shared" si="1"/>
        <v>2.8159290086477995E-3</v>
      </c>
      <c r="L24" s="22">
        <f t="shared" si="2"/>
        <v>1.4141589635983109E-3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621984.32929999998</v>
      </c>
      <c r="F25" s="25">
        <f>VLOOKUP(C25,RA!B29:I60,8,0)</f>
        <v>98681.642399999997</v>
      </c>
      <c r="G25" s="16">
        <f t="shared" si="0"/>
        <v>523302.68689999997</v>
      </c>
      <c r="H25" s="27">
        <f>RA!J29</f>
        <v>15.8656155390698</v>
      </c>
      <c r="I25" s="20">
        <f>VLOOKUP(B25,RMS!B:D,3,FALSE)</f>
        <v>621984.35078938096</v>
      </c>
      <c r="J25" s="21">
        <f>VLOOKUP(B25,RMS!B:E,4,FALSE)</f>
        <v>523302.64405308902</v>
      </c>
      <c r="K25" s="22">
        <f t="shared" si="1"/>
        <v>-2.148938097525388E-2</v>
      </c>
      <c r="L25" s="22">
        <f t="shared" si="2"/>
        <v>4.2846910946536809E-2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990467.09279999998</v>
      </c>
      <c r="F26" s="25">
        <f>VLOOKUP(C26,RA!B30:I61,8,0)</f>
        <v>133211.5503</v>
      </c>
      <c r="G26" s="16">
        <f t="shared" si="0"/>
        <v>857255.54249999998</v>
      </c>
      <c r="H26" s="27">
        <f>RA!J30</f>
        <v>13.449366593635901</v>
      </c>
      <c r="I26" s="20">
        <f>VLOOKUP(B26,RMS!B:D,3,FALSE)</f>
        <v>990467.10929026501</v>
      </c>
      <c r="J26" s="21">
        <f>VLOOKUP(B26,RMS!B:E,4,FALSE)</f>
        <v>857255.52426631399</v>
      </c>
      <c r="K26" s="22">
        <f t="shared" si="1"/>
        <v>-1.6490265028551221E-2</v>
      </c>
      <c r="L26" s="22">
        <f t="shared" si="2"/>
        <v>1.8233685987070203E-2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747480.55229999998</v>
      </c>
      <c r="F27" s="25">
        <f>VLOOKUP(C27,RA!B31:I62,8,0)</f>
        <v>28313.553400000001</v>
      </c>
      <c r="G27" s="16">
        <f t="shared" si="0"/>
        <v>719166.99890000001</v>
      </c>
      <c r="H27" s="27">
        <f>RA!J31</f>
        <v>3.7878648899799598</v>
      </c>
      <c r="I27" s="20">
        <f>VLOOKUP(B27,RMS!B:D,3,FALSE)</f>
        <v>747480.47403893794</v>
      </c>
      <c r="J27" s="21">
        <f>VLOOKUP(B27,RMS!B:E,4,FALSE)</f>
        <v>719167.02265309705</v>
      </c>
      <c r="K27" s="22">
        <f t="shared" si="1"/>
        <v>7.8261062037199736E-2</v>
      </c>
      <c r="L27" s="22">
        <f t="shared" si="2"/>
        <v>-2.3753097048029304E-2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101743.6967</v>
      </c>
      <c r="F28" s="25">
        <f>VLOOKUP(C28,RA!B32:I63,8,0)</f>
        <v>30519.207900000001</v>
      </c>
      <c r="G28" s="16">
        <f t="shared" si="0"/>
        <v>71224.488799999992</v>
      </c>
      <c r="H28" s="27">
        <f>RA!J32</f>
        <v>29.996165747730299</v>
      </c>
      <c r="I28" s="20">
        <f>VLOOKUP(B28,RMS!B:D,3,FALSE)</f>
        <v>101743.64933776599</v>
      </c>
      <c r="J28" s="21">
        <f>VLOOKUP(B28,RMS!B:E,4,FALSE)</f>
        <v>71224.508278117501</v>
      </c>
      <c r="K28" s="22">
        <f t="shared" si="1"/>
        <v>4.7362234006868675E-2</v>
      </c>
      <c r="L28" s="22">
        <f t="shared" si="2"/>
        <v>-1.9478117508697324E-2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119214.26549999999</v>
      </c>
      <c r="F30" s="25">
        <f>VLOOKUP(C30,RA!B34:I66,8,0)</f>
        <v>15857.262199999999</v>
      </c>
      <c r="G30" s="16">
        <f t="shared" si="0"/>
        <v>103357.0033</v>
      </c>
      <c r="H30" s="27">
        <f>RA!J34</f>
        <v>0</v>
      </c>
      <c r="I30" s="20">
        <f>VLOOKUP(B30,RMS!B:D,3,FALSE)</f>
        <v>119214.26420000001</v>
      </c>
      <c r="J30" s="21">
        <f>VLOOKUP(B30,RMS!B:E,4,FALSE)</f>
        <v>103357.0039</v>
      </c>
      <c r="K30" s="22">
        <f t="shared" si="1"/>
        <v>1.2999999889871106E-3</v>
      </c>
      <c r="L30" s="22">
        <f t="shared" si="2"/>
        <v>-5.9999999939464033E-4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67218.02</v>
      </c>
      <c r="F31" s="25">
        <f>VLOOKUP(C31,RA!B35:I67,8,0)</f>
        <v>2276.0700000000002</v>
      </c>
      <c r="G31" s="16">
        <f t="shared" si="0"/>
        <v>64941.950000000004</v>
      </c>
      <c r="H31" s="27">
        <f>RA!J35</f>
        <v>13.3014804339838</v>
      </c>
      <c r="I31" s="20">
        <f>VLOOKUP(B31,RMS!B:D,3,FALSE)</f>
        <v>67218.02</v>
      </c>
      <c r="J31" s="21">
        <f>VLOOKUP(B31,RMS!B:E,4,FALSE)</f>
        <v>64941.95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149542.76999999999</v>
      </c>
      <c r="F32" s="25">
        <f>VLOOKUP(C32,RA!B34:I67,8,0)</f>
        <v>-25219.68</v>
      </c>
      <c r="G32" s="16">
        <f t="shared" si="0"/>
        <v>174762.44999999998</v>
      </c>
      <c r="H32" s="27">
        <f>RA!J35</f>
        <v>13.3014804339838</v>
      </c>
      <c r="I32" s="20">
        <f>VLOOKUP(B32,RMS!B:D,3,FALSE)</f>
        <v>149542.76999999999</v>
      </c>
      <c r="J32" s="21">
        <f>VLOOKUP(B32,RMS!B:E,4,FALSE)</f>
        <v>174762.45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133194.04999999999</v>
      </c>
      <c r="F33" s="25">
        <f>VLOOKUP(C33,RA!B34:I68,8,0)</f>
        <v>-9064.08</v>
      </c>
      <c r="G33" s="16">
        <f t="shared" si="0"/>
        <v>142258.12999999998</v>
      </c>
      <c r="H33" s="27">
        <f>RA!J34</f>
        <v>0</v>
      </c>
      <c r="I33" s="20">
        <f>VLOOKUP(B33,RMS!B:D,3,FALSE)</f>
        <v>133194.04999999999</v>
      </c>
      <c r="J33" s="21">
        <f>VLOOKUP(B33,RMS!B:E,4,FALSE)</f>
        <v>142258.13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125468.49</v>
      </c>
      <c r="F34" s="25">
        <f>VLOOKUP(C34,RA!B35:I69,8,0)</f>
        <v>-25900.94</v>
      </c>
      <c r="G34" s="16">
        <f t="shared" si="0"/>
        <v>151369.43</v>
      </c>
      <c r="H34" s="27">
        <f>RA!J35</f>
        <v>13.3014804339838</v>
      </c>
      <c r="I34" s="20">
        <f>VLOOKUP(B34,RMS!B:D,3,FALSE)</f>
        <v>125468.49</v>
      </c>
      <c r="J34" s="21">
        <f>VLOOKUP(B34,RMS!B:E,4,FALSE)</f>
        <v>151369.43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38.130000000000003</v>
      </c>
      <c r="F35" s="25">
        <f>VLOOKUP(C35,RA!B36:I70,8,0)</f>
        <v>38.130000000000003</v>
      </c>
      <c r="G35" s="16">
        <f t="shared" si="0"/>
        <v>0</v>
      </c>
      <c r="H35" s="27">
        <f>RA!J36</f>
        <v>3.3861009294828999</v>
      </c>
      <c r="I35" s="20">
        <f>VLOOKUP(B35,RMS!B:D,3,FALSE)</f>
        <v>38.130000000000003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72704.700400000002</v>
      </c>
      <c r="F36" s="25">
        <f>VLOOKUP(C36,RA!B8:I70,8,0)</f>
        <v>4334.9210000000003</v>
      </c>
      <c r="G36" s="16">
        <f t="shared" si="0"/>
        <v>68369.779399999999</v>
      </c>
      <c r="H36" s="27">
        <f>RA!J36</f>
        <v>3.3861009294828999</v>
      </c>
      <c r="I36" s="20">
        <f>VLOOKUP(B36,RMS!B:D,3,FALSE)</f>
        <v>72704.700854700903</v>
      </c>
      <c r="J36" s="21">
        <f>VLOOKUP(B36,RMS!B:E,4,FALSE)</f>
        <v>68369.779914529907</v>
      </c>
      <c r="K36" s="22">
        <f t="shared" si="1"/>
        <v>-4.5470090117305517E-4</v>
      </c>
      <c r="L36" s="22">
        <f t="shared" si="2"/>
        <v>-5.1452990737743676E-4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340795.39390000002</v>
      </c>
      <c r="F37" s="25">
        <f>VLOOKUP(C37,RA!B8:I71,8,0)</f>
        <v>23578.749</v>
      </c>
      <c r="G37" s="16">
        <f t="shared" si="0"/>
        <v>317216.64490000001</v>
      </c>
      <c r="H37" s="27">
        <f>RA!J37</f>
        <v>-16.8645264495234</v>
      </c>
      <c r="I37" s="20">
        <f>VLOOKUP(B37,RMS!B:D,3,FALSE)</f>
        <v>340795.38910341897</v>
      </c>
      <c r="J37" s="21">
        <f>VLOOKUP(B37,RMS!B:E,4,FALSE)</f>
        <v>317216.64421196602</v>
      </c>
      <c r="K37" s="22">
        <f t="shared" si="1"/>
        <v>4.7965810517780483E-3</v>
      </c>
      <c r="L37" s="22">
        <f t="shared" si="2"/>
        <v>6.8803399335592985E-4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78655.56</v>
      </c>
      <c r="F38" s="25">
        <f>VLOOKUP(C38,RA!B9:I72,8,0)</f>
        <v>-10155.540000000001</v>
      </c>
      <c r="G38" s="16">
        <f t="shared" si="0"/>
        <v>88811.1</v>
      </c>
      <c r="H38" s="27">
        <f>RA!J38</f>
        <v>-6.8051688495094202</v>
      </c>
      <c r="I38" s="20">
        <f>VLOOKUP(B38,RMS!B:D,3,FALSE)</f>
        <v>78655.56</v>
      </c>
      <c r="J38" s="21">
        <f>VLOOKUP(B38,RMS!B:E,4,FALSE)</f>
        <v>88811.1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32823.07</v>
      </c>
      <c r="F39" s="25">
        <f>VLOOKUP(C39,RA!B10:I73,8,0)</f>
        <v>4511.47</v>
      </c>
      <c r="G39" s="16">
        <f t="shared" si="0"/>
        <v>28311.599999999999</v>
      </c>
      <c r="H39" s="27">
        <f>RA!J39</f>
        <v>-20.643382254779699</v>
      </c>
      <c r="I39" s="20">
        <f>VLOOKUP(B39,RMS!B:D,3,FALSE)</f>
        <v>32823.07</v>
      </c>
      <c r="J39" s="21">
        <f>VLOOKUP(B39,RMS!B:E,4,FALSE)</f>
        <v>28311.599999999999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6559.7232000000004</v>
      </c>
      <c r="F40" s="25">
        <f>VLOOKUP(C40,RA!B8:I74,8,0)</f>
        <v>1020.5193</v>
      </c>
      <c r="G40" s="16">
        <f t="shared" si="0"/>
        <v>5539.2039000000004</v>
      </c>
      <c r="H40" s="27">
        <f>RA!J40</f>
        <v>100</v>
      </c>
      <c r="I40" s="20">
        <f>VLOOKUP(B40,RMS!B:D,3,FALSE)</f>
        <v>6559.72316768777</v>
      </c>
      <c r="J40" s="21">
        <f>VLOOKUP(B40,RMS!B:E,4,FALSE)</f>
        <v>5539.2037667347404</v>
      </c>
      <c r="K40" s="22">
        <f t="shared" si="1"/>
        <v>3.2312230359821115E-5</v>
      </c>
      <c r="L40" s="22">
        <f t="shared" si="2"/>
        <v>1.3326526004675543E-4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13716084.2851</v>
      </c>
      <c r="E7" s="68">
        <v>16651929.252900001</v>
      </c>
      <c r="F7" s="69">
        <v>82.369340373646395</v>
      </c>
      <c r="G7" s="68">
        <v>19857150.4098</v>
      </c>
      <c r="H7" s="69">
        <v>-30.926220519885</v>
      </c>
      <c r="I7" s="68">
        <v>1589695.4489</v>
      </c>
      <c r="J7" s="69">
        <v>11.590009333982501</v>
      </c>
      <c r="K7" s="68">
        <v>1796127.2098000001</v>
      </c>
      <c r="L7" s="69">
        <v>9.0452415010845009</v>
      </c>
      <c r="M7" s="69">
        <v>-0.114931592692138</v>
      </c>
      <c r="N7" s="68">
        <v>503220215.47570002</v>
      </c>
      <c r="O7" s="68">
        <v>3426524966.3986001</v>
      </c>
      <c r="P7" s="68">
        <v>789638</v>
      </c>
      <c r="Q7" s="68">
        <v>1146653</v>
      </c>
      <c r="R7" s="69">
        <v>-31.135400160292601</v>
      </c>
      <c r="S7" s="68">
        <v>17.370091466089502</v>
      </c>
      <c r="T7" s="68">
        <v>18.401761718671601</v>
      </c>
      <c r="U7" s="70">
        <v>-5.9393484173424298</v>
      </c>
      <c r="V7" s="58"/>
      <c r="W7" s="58"/>
    </row>
    <row r="8" spans="1:23" ht="14.25" thickBot="1" x14ac:dyDescent="0.2">
      <c r="A8" s="55">
        <v>42149</v>
      </c>
      <c r="B8" s="45" t="s">
        <v>6</v>
      </c>
      <c r="C8" s="46"/>
      <c r="D8" s="71">
        <v>458738.28529999999</v>
      </c>
      <c r="E8" s="71">
        <v>627413.82880000002</v>
      </c>
      <c r="F8" s="72">
        <v>73.115743428446393</v>
      </c>
      <c r="G8" s="71">
        <v>619616.85860000004</v>
      </c>
      <c r="H8" s="72">
        <v>-25.964202081831498</v>
      </c>
      <c r="I8" s="71">
        <v>121974.7733</v>
      </c>
      <c r="J8" s="72">
        <v>26.589185426333501</v>
      </c>
      <c r="K8" s="71">
        <v>144422.94459999999</v>
      </c>
      <c r="L8" s="72">
        <v>23.308427231356799</v>
      </c>
      <c r="M8" s="72">
        <v>-0.155433552211343</v>
      </c>
      <c r="N8" s="71">
        <v>14311710.7893</v>
      </c>
      <c r="O8" s="71">
        <v>128643186.0934</v>
      </c>
      <c r="P8" s="71">
        <v>20987</v>
      </c>
      <c r="Q8" s="71">
        <v>32740</v>
      </c>
      <c r="R8" s="72">
        <v>-35.897984117287699</v>
      </c>
      <c r="S8" s="71">
        <v>21.858211526182899</v>
      </c>
      <c r="T8" s="71">
        <v>23.512036808185702</v>
      </c>
      <c r="U8" s="73">
        <v>-7.5661509635488304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61364.945699999997</v>
      </c>
      <c r="E9" s="71">
        <v>79980.791500000007</v>
      </c>
      <c r="F9" s="72">
        <v>76.724604181992902</v>
      </c>
      <c r="G9" s="71">
        <v>112169.12940000001</v>
      </c>
      <c r="H9" s="72">
        <v>-45.292482853129798</v>
      </c>
      <c r="I9" s="71">
        <v>13253.352000000001</v>
      </c>
      <c r="J9" s="72">
        <v>21.597594276042798</v>
      </c>
      <c r="K9" s="71">
        <v>22990.638500000001</v>
      </c>
      <c r="L9" s="72">
        <v>20.496404512523601</v>
      </c>
      <c r="M9" s="72">
        <v>-0.42353266961246</v>
      </c>
      <c r="N9" s="71">
        <v>2454424.3665999998</v>
      </c>
      <c r="O9" s="71">
        <v>19953155.2674</v>
      </c>
      <c r="P9" s="71">
        <v>3313</v>
      </c>
      <c r="Q9" s="71">
        <v>6971</v>
      </c>
      <c r="R9" s="72">
        <v>-52.474537369100602</v>
      </c>
      <c r="S9" s="71">
        <v>18.522470781768799</v>
      </c>
      <c r="T9" s="71">
        <v>19.191094821402999</v>
      </c>
      <c r="U9" s="73">
        <v>-3.6097994026384099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110741.2387</v>
      </c>
      <c r="E10" s="71">
        <v>162986.2622</v>
      </c>
      <c r="F10" s="72">
        <v>67.945136728216895</v>
      </c>
      <c r="G10" s="71">
        <v>191164.8561</v>
      </c>
      <c r="H10" s="72">
        <v>-42.070294216594803</v>
      </c>
      <c r="I10" s="71">
        <v>31720.2732</v>
      </c>
      <c r="J10" s="72">
        <v>28.643596163783901</v>
      </c>
      <c r="K10" s="71">
        <v>45008.046900000001</v>
      </c>
      <c r="L10" s="72">
        <v>23.5441010540431</v>
      </c>
      <c r="M10" s="72">
        <v>-0.29523106678063799</v>
      </c>
      <c r="N10" s="71">
        <v>3895303.2428000001</v>
      </c>
      <c r="O10" s="71">
        <v>31764340.039999999</v>
      </c>
      <c r="P10" s="71">
        <v>74722</v>
      </c>
      <c r="Q10" s="71">
        <v>109563</v>
      </c>
      <c r="R10" s="72">
        <v>-31.799968967625901</v>
      </c>
      <c r="S10" s="71">
        <v>1.48204328979417</v>
      </c>
      <c r="T10" s="71">
        <v>1.8238279692962001</v>
      </c>
      <c r="U10" s="73">
        <v>-23.061720386689998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55484.569900000002</v>
      </c>
      <c r="E11" s="71">
        <v>68071.366899999994</v>
      </c>
      <c r="F11" s="72">
        <v>81.509410530141693</v>
      </c>
      <c r="G11" s="71">
        <v>90718.843599999993</v>
      </c>
      <c r="H11" s="72">
        <v>-38.838980196171697</v>
      </c>
      <c r="I11" s="71">
        <v>12957.9969</v>
      </c>
      <c r="J11" s="72">
        <v>23.3542351023974</v>
      </c>
      <c r="K11" s="71">
        <v>17588.484799999998</v>
      </c>
      <c r="L11" s="72">
        <v>19.387906747964799</v>
      </c>
      <c r="M11" s="72">
        <v>-0.263268152581284</v>
      </c>
      <c r="N11" s="71">
        <v>1661349.6406</v>
      </c>
      <c r="O11" s="71">
        <v>10373210.491</v>
      </c>
      <c r="P11" s="71">
        <v>2541</v>
      </c>
      <c r="Q11" s="71">
        <v>3456</v>
      </c>
      <c r="R11" s="72">
        <v>-26.4756944444444</v>
      </c>
      <c r="S11" s="71">
        <v>21.835722117276699</v>
      </c>
      <c r="T11" s="71">
        <v>21.749268200231501</v>
      </c>
      <c r="U11" s="73">
        <v>0.395928820585146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153053.04449999999</v>
      </c>
      <c r="E12" s="71">
        <v>175224.70209999999</v>
      </c>
      <c r="F12" s="72">
        <v>87.346728324099701</v>
      </c>
      <c r="G12" s="71">
        <v>202676.9295</v>
      </c>
      <c r="H12" s="72">
        <v>-24.484229715943101</v>
      </c>
      <c r="I12" s="71">
        <v>23651.145400000001</v>
      </c>
      <c r="J12" s="72">
        <v>15.452907504888</v>
      </c>
      <c r="K12" s="71">
        <v>44053.929499999998</v>
      </c>
      <c r="L12" s="72">
        <v>21.736035575770799</v>
      </c>
      <c r="M12" s="72">
        <v>-0.46313199143790301</v>
      </c>
      <c r="N12" s="71">
        <v>6649349.7358999997</v>
      </c>
      <c r="O12" s="71">
        <v>37739303.776000001</v>
      </c>
      <c r="P12" s="71">
        <v>1483</v>
      </c>
      <c r="Q12" s="71">
        <v>1844</v>
      </c>
      <c r="R12" s="72">
        <v>-19.577006507592198</v>
      </c>
      <c r="S12" s="71">
        <v>103.205019892111</v>
      </c>
      <c r="T12" s="71">
        <v>98.747727331887205</v>
      </c>
      <c r="U12" s="73">
        <v>4.3188718580578698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209923.03150000001</v>
      </c>
      <c r="E13" s="71">
        <v>278383.78379999998</v>
      </c>
      <c r="F13" s="72">
        <v>75.4077800921104</v>
      </c>
      <c r="G13" s="71">
        <v>347154.43459999998</v>
      </c>
      <c r="H13" s="72">
        <v>-39.530361540137498</v>
      </c>
      <c r="I13" s="71">
        <v>64816.819799999997</v>
      </c>
      <c r="J13" s="72">
        <v>30.8764690262202</v>
      </c>
      <c r="K13" s="71">
        <v>87747.013699999996</v>
      </c>
      <c r="L13" s="72">
        <v>25.2760745519798</v>
      </c>
      <c r="M13" s="72">
        <v>-0.26132164427152499</v>
      </c>
      <c r="N13" s="71">
        <v>7234199.1030999999</v>
      </c>
      <c r="O13" s="71">
        <v>57510645.699199997</v>
      </c>
      <c r="P13" s="71">
        <v>8459</v>
      </c>
      <c r="Q13" s="71">
        <v>11562</v>
      </c>
      <c r="R13" s="72">
        <v>-26.8379173153434</v>
      </c>
      <c r="S13" s="71">
        <v>24.816530500059098</v>
      </c>
      <c r="T13" s="71">
        <v>25.298460525860602</v>
      </c>
      <c r="U13" s="73">
        <v>-1.94197180705952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117789.57520000001</v>
      </c>
      <c r="E14" s="71">
        <v>177539.92679999999</v>
      </c>
      <c r="F14" s="72">
        <v>66.345400340674303</v>
      </c>
      <c r="G14" s="71">
        <v>205286.94940000001</v>
      </c>
      <c r="H14" s="72">
        <v>-42.621985691604799</v>
      </c>
      <c r="I14" s="71">
        <v>24634.087800000001</v>
      </c>
      <c r="J14" s="72">
        <v>20.913640072283801</v>
      </c>
      <c r="K14" s="71">
        <v>37628.956599999998</v>
      </c>
      <c r="L14" s="72">
        <v>18.3299312060409</v>
      </c>
      <c r="M14" s="72">
        <v>-0.34534225697876503</v>
      </c>
      <c r="N14" s="71">
        <v>4775384.8682000004</v>
      </c>
      <c r="O14" s="71">
        <v>29111419.914799999</v>
      </c>
      <c r="P14" s="71">
        <v>1943</v>
      </c>
      <c r="Q14" s="71">
        <v>2875</v>
      </c>
      <c r="R14" s="72">
        <v>-32.417391304347802</v>
      </c>
      <c r="S14" s="71">
        <v>60.6225296963459</v>
      </c>
      <c r="T14" s="71">
        <v>62.401489460869598</v>
      </c>
      <c r="U14" s="73">
        <v>-2.9344861942159302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90984.250599999999</v>
      </c>
      <c r="E15" s="71">
        <v>112623.64539999999</v>
      </c>
      <c r="F15" s="72">
        <v>80.786099825534507</v>
      </c>
      <c r="G15" s="71">
        <v>153026.6819</v>
      </c>
      <c r="H15" s="72">
        <v>-40.543538244228202</v>
      </c>
      <c r="I15" s="71">
        <v>22115.635699999999</v>
      </c>
      <c r="J15" s="72">
        <v>24.307103211992601</v>
      </c>
      <c r="K15" s="71">
        <v>23344.856500000002</v>
      </c>
      <c r="L15" s="72">
        <v>15.255415728908901</v>
      </c>
      <c r="M15" s="72">
        <v>-5.2654887812225E-2</v>
      </c>
      <c r="N15" s="71">
        <v>3504969.1894</v>
      </c>
      <c r="O15" s="71">
        <v>23347945.326299999</v>
      </c>
      <c r="P15" s="71">
        <v>3764</v>
      </c>
      <c r="Q15" s="71">
        <v>4994</v>
      </c>
      <c r="R15" s="72">
        <v>-24.6295554665599</v>
      </c>
      <c r="S15" s="71">
        <v>24.172223857598301</v>
      </c>
      <c r="T15" s="71">
        <v>24.3602700240288</v>
      </c>
      <c r="U15" s="73">
        <v>-0.77794317783230404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720961.82940000005</v>
      </c>
      <c r="E16" s="71">
        <v>814501.38</v>
      </c>
      <c r="F16" s="72">
        <v>88.515728407973995</v>
      </c>
      <c r="G16" s="71">
        <v>1017472.7938</v>
      </c>
      <c r="H16" s="72">
        <v>-29.141905926802</v>
      </c>
      <c r="I16" s="71">
        <v>29532.1178</v>
      </c>
      <c r="J16" s="72">
        <v>4.0962110053145597</v>
      </c>
      <c r="K16" s="71">
        <v>13914.4434</v>
      </c>
      <c r="L16" s="72">
        <v>1.3675494307845899</v>
      </c>
      <c r="M16" s="72">
        <v>1.12240741156775</v>
      </c>
      <c r="N16" s="71">
        <v>27654509.330400001</v>
      </c>
      <c r="O16" s="71">
        <v>168047833.99250001</v>
      </c>
      <c r="P16" s="71">
        <v>37022</v>
      </c>
      <c r="Q16" s="71">
        <v>59179</v>
      </c>
      <c r="R16" s="72">
        <v>-37.440646175163501</v>
      </c>
      <c r="S16" s="71">
        <v>19.4738757873697</v>
      </c>
      <c r="T16" s="71">
        <v>20.120898450463802</v>
      </c>
      <c r="U16" s="73">
        <v>-3.3225161244677199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351003.24300000002</v>
      </c>
      <c r="E17" s="71">
        <v>570820.20149999997</v>
      </c>
      <c r="F17" s="72">
        <v>61.491033792713502</v>
      </c>
      <c r="G17" s="71">
        <v>503762.21340000001</v>
      </c>
      <c r="H17" s="72">
        <v>-30.3236261745391</v>
      </c>
      <c r="I17" s="71">
        <v>30895.602900000002</v>
      </c>
      <c r="J17" s="72">
        <v>8.8020847431315605</v>
      </c>
      <c r="K17" s="71">
        <v>43306.172700000003</v>
      </c>
      <c r="L17" s="72">
        <v>8.5965504255901397</v>
      </c>
      <c r="M17" s="72">
        <v>-0.28657738669203597</v>
      </c>
      <c r="N17" s="71">
        <v>18703366.178599998</v>
      </c>
      <c r="O17" s="71">
        <v>178814520.40920001</v>
      </c>
      <c r="P17" s="71">
        <v>9807</v>
      </c>
      <c r="Q17" s="71">
        <v>12999</v>
      </c>
      <c r="R17" s="72">
        <v>-24.555735056542801</v>
      </c>
      <c r="S17" s="71">
        <v>35.7910923829917</v>
      </c>
      <c r="T17" s="71">
        <v>33.052143857219797</v>
      </c>
      <c r="U17" s="73">
        <v>7.6525982958640499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1181826.4321000001</v>
      </c>
      <c r="E18" s="71">
        <v>1642921.0392</v>
      </c>
      <c r="F18" s="72">
        <v>71.934463306616095</v>
      </c>
      <c r="G18" s="71">
        <v>2042152.2981</v>
      </c>
      <c r="H18" s="72">
        <v>-42.128389092255198</v>
      </c>
      <c r="I18" s="71">
        <v>168673.40410000001</v>
      </c>
      <c r="J18" s="72">
        <v>14.272265327513701</v>
      </c>
      <c r="K18" s="71">
        <v>271586.27970000001</v>
      </c>
      <c r="L18" s="72">
        <v>13.2990218189251</v>
      </c>
      <c r="M18" s="72">
        <v>-0.37893252823257401</v>
      </c>
      <c r="N18" s="71">
        <v>43225316.5528</v>
      </c>
      <c r="O18" s="71">
        <v>400021204.07440001</v>
      </c>
      <c r="P18" s="71">
        <v>62877</v>
      </c>
      <c r="Q18" s="71">
        <v>110768</v>
      </c>
      <c r="R18" s="72">
        <v>-43.2354109490105</v>
      </c>
      <c r="S18" s="71">
        <v>18.7958463683064</v>
      </c>
      <c r="T18" s="71">
        <v>19.753222947963302</v>
      </c>
      <c r="U18" s="73">
        <v>-5.0935539740911198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455637.0001</v>
      </c>
      <c r="E19" s="71">
        <v>519529.9816</v>
      </c>
      <c r="F19" s="72">
        <v>87.701772031860699</v>
      </c>
      <c r="G19" s="71">
        <v>549937.85360000003</v>
      </c>
      <c r="H19" s="72">
        <v>-17.147547287877799</v>
      </c>
      <c r="I19" s="71">
        <v>38011.7696</v>
      </c>
      <c r="J19" s="72">
        <v>8.3425554973931995</v>
      </c>
      <c r="K19" s="71">
        <v>50647.4516</v>
      </c>
      <c r="L19" s="72">
        <v>9.2096681958610294</v>
      </c>
      <c r="M19" s="72">
        <v>-0.24948307566969499</v>
      </c>
      <c r="N19" s="71">
        <v>14990331.587200001</v>
      </c>
      <c r="O19" s="71">
        <v>116803012.3071</v>
      </c>
      <c r="P19" s="71">
        <v>10046</v>
      </c>
      <c r="Q19" s="71">
        <v>15834</v>
      </c>
      <c r="R19" s="72">
        <v>-36.554250347353801</v>
      </c>
      <c r="S19" s="71">
        <v>45.355066703165399</v>
      </c>
      <c r="T19" s="71">
        <v>42.226405627131498</v>
      </c>
      <c r="U19" s="73">
        <v>6.8981511955655304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852390.52150000003</v>
      </c>
      <c r="E20" s="71">
        <v>921967.43440000003</v>
      </c>
      <c r="F20" s="72">
        <v>92.453430533012295</v>
      </c>
      <c r="G20" s="71">
        <v>951907.13020000001</v>
      </c>
      <c r="H20" s="72">
        <v>-10.454445138896199</v>
      </c>
      <c r="I20" s="71">
        <v>76132.916299999997</v>
      </c>
      <c r="J20" s="72">
        <v>8.9316943794758004</v>
      </c>
      <c r="K20" s="71">
        <v>64915.768700000001</v>
      </c>
      <c r="L20" s="72">
        <v>6.8195485295252398</v>
      </c>
      <c r="M20" s="72">
        <v>0.17279542127643299</v>
      </c>
      <c r="N20" s="71">
        <v>29798887.477299999</v>
      </c>
      <c r="O20" s="71">
        <v>182001782.1742</v>
      </c>
      <c r="P20" s="71">
        <v>35428</v>
      </c>
      <c r="Q20" s="71">
        <v>49249</v>
      </c>
      <c r="R20" s="72">
        <v>-28.063513979979302</v>
      </c>
      <c r="S20" s="71">
        <v>24.059797942305501</v>
      </c>
      <c r="T20" s="71">
        <v>23.266286519523199</v>
      </c>
      <c r="U20" s="73">
        <v>3.29808016129267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257279.18780000001</v>
      </c>
      <c r="E21" s="71">
        <v>346975.87670000002</v>
      </c>
      <c r="F21" s="72">
        <v>74.149012965084907</v>
      </c>
      <c r="G21" s="71">
        <v>393136.2573</v>
      </c>
      <c r="H21" s="72">
        <v>-34.557247513380197</v>
      </c>
      <c r="I21" s="71">
        <v>33695.994599999998</v>
      </c>
      <c r="J21" s="72">
        <v>13.097054172214699</v>
      </c>
      <c r="K21" s="71">
        <v>39933.873</v>
      </c>
      <c r="L21" s="72">
        <v>10.1577690326147</v>
      </c>
      <c r="M21" s="72">
        <v>-0.15620519452245499</v>
      </c>
      <c r="N21" s="71">
        <v>8477610.9679000005</v>
      </c>
      <c r="O21" s="71">
        <v>71516291.918300003</v>
      </c>
      <c r="P21" s="71">
        <v>23335</v>
      </c>
      <c r="Q21" s="71">
        <v>37283</v>
      </c>
      <c r="R21" s="72">
        <v>-37.411152536008402</v>
      </c>
      <c r="S21" s="71">
        <v>11.025463372616199</v>
      </c>
      <c r="T21" s="71">
        <v>11.787281133492501</v>
      </c>
      <c r="U21" s="73">
        <v>-6.9096212569927102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1075125.0256000001</v>
      </c>
      <c r="E22" s="71">
        <v>1271228.5858</v>
      </c>
      <c r="F22" s="72">
        <v>84.573698043724406</v>
      </c>
      <c r="G22" s="71">
        <v>1563269.9998999999</v>
      </c>
      <c r="H22" s="72">
        <v>-31.225890238489001</v>
      </c>
      <c r="I22" s="71">
        <v>133245.682</v>
      </c>
      <c r="J22" s="72">
        <v>12.393505762331101</v>
      </c>
      <c r="K22" s="71">
        <v>189997.6684</v>
      </c>
      <c r="L22" s="72">
        <v>12.153861355501901</v>
      </c>
      <c r="M22" s="72">
        <v>-0.29869833076330499</v>
      </c>
      <c r="N22" s="71">
        <v>32353985.265999999</v>
      </c>
      <c r="O22" s="71">
        <v>210800859.5257</v>
      </c>
      <c r="P22" s="71">
        <v>66400</v>
      </c>
      <c r="Q22" s="71">
        <v>103280</v>
      </c>
      <c r="R22" s="72">
        <v>-35.708752904725003</v>
      </c>
      <c r="S22" s="71">
        <v>16.191641951807199</v>
      </c>
      <c r="T22" s="71">
        <v>16.409101151239302</v>
      </c>
      <c r="U22" s="73">
        <v>-1.34303364710859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2276974.6593999998</v>
      </c>
      <c r="E23" s="71">
        <v>2894352.1932000001</v>
      </c>
      <c r="F23" s="72">
        <v>78.669578109724597</v>
      </c>
      <c r="G23" s="71">
        <v>2957947.6616000002</v>
      </c>
      <c r="H23" s="72">
        <v>-23.0218070130305</v>
      </c>
      <c r="I23" s="71">
        <v>262151.82640000002</v>
      </c>
      <c r="J23" s="72">
        <v>11.513163983523601</v>
      </c>
      <c r="K23" s="71">
        <v>186060.64110000001</v>
      </c>
      <c r="L23" s="72">
        <v>6.2901938230832997</v>
      </c>
      <c r="M23" s="72">
        <v>0.40895906221834499</v>
      </c>
      <c r="N23" s="71">
        <v>74705299.688700005</v>
      </c>
      <c r="O23" s="71">
        <v>471709370.63550001</v>
      </c>
      <c r="P23" s="71">
        <v>74291</v>
      </c>
      <c r="Q23" s="71">
        <v>106619</v>
      </c>
      <c r="R23" s="72">
        <v>-30.3210497190932</v>
      </c>
      <c r="S23" s="71">
        <v>30.649401130688801</v>
      </c>
      <c r="T23" s="71">
        <v>30.946168746658699</v>
      </c>
      <c r="U23" s="73">
        <v>-0.96826562680450601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177559.18340000001</v>
      </c>
      <c r="E24" s="71">
        <v>271130.82439999998</v>
      </c>
      <c r="F24" s="72">
        <v>65.4883795647102</v>
      </c>
      <c r="G24" s="71">
        <v>279944.73320000002</v>
      </c>
      <c r="H24" s="72">
        <v>-36.573486712769501</v>
      </c>
      <c r="I24" s="71">
        <v>31652.8079</v>
      </c>
      <c r="J24" s="72">
        <v>17.8266239424483</v>
      </c>
      <c r="K24" s="71">
        <v>50931.770199999999</v>
      </c>
      <c r="L24" s="72">
        <v>18.193508989366499</v>
      </c>
      <c r="M24" s="72">
        <v>-0.37852527458391799</v>
      </c>
      <c r="N24" s="71">
        <v>5994384.7218000004</v>
      </c>
      <c r="O24" s="71">
        <v>44973980.718599997</v>
      </c>
      <c r="P24" s="71">
        <v>20360</v>
      </c>
      <c r="Q24" s="71">
        <v>29981</v>
      </c>
      <c r="R24" s="72">
        <v>-32.0903238717855</v>
      </c>
      <c r="S24" s="71">
        <v>8.72098150294695</v>
      </c>
      <c r="T24" s="71">
        <v>9.9777374804042598</v>
      </c>
      <c r="U24" s="73">
        <v>-14.4107171541715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162690.1275</v>
      </c>
      <c r="E25" s="71">
        <v>227476.34830000001</v>
      </c>
      <c r="F25" s="72">
        <v>71.519579383014005</v>
      </c>
      <c r="G25" s="71">
        <v>237036.15040000001</v>
      </c>
      <c r="H25" s="72">
        <v>-31.364845731142999</v>
      </c>
      <c r="I25" s="71">
        <v>15323.424199999999</v>
      </c>
      <c r="J25" s="72">
        <v>9.4187793909006601</v>
      </c>
      <c r="K25" s="71">
        <v>17761.656299999999</v>
      </c>
      <c r="L25" s="72">
        <v>7.4932267799772703</v>
      </c>
      <c r="M25" s="72">
        <v>-0.13727504117957701</v>
      </c>
      <c r="N25" s="71">
        <v>5928547.5451999996</v>
      </c>
      <c r="O25" s="71">
        <v>52722262.768100001</v>
      </c>
      <c r="P25" s="71">
        <v>13954</v>
      </c>
      <c r="Q25" s="71">
        <v>22282</v>
      </c>
      <c r="R25" s="72">
        <v>-37.375460012566201</v>
      </c>
      <c r="S25" s="71">
        <v>11.6590316396732</v>
      </c>
      <c r="T25" s="71">
        <v>12.0517368997397</v>
      </c>
      <c r="U25" s="73">
        <v>-3.3682493727025702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488240.86729999998</v>
      </c>
      <c r="E26" s="71">
        <v>683305.14469999995</v>
      </c>
      <c r="F26" s="72">
        <v>71.452830567280202</v>
      </c>
      <c r="G26" s="71">
        <v>574942.00919999997</v>
      </c>
      <c r="H26" s="72">
        <v>-15.079980330649301</v>
      </c>
      <c r="I26" s="71">
        <v>105939.9207</v>
      </c>
      <c r="J26" s="72">
        <v>21.698290289760799</v>
      </c>
      <c r="K26" s="71">
        <v>117664.5721</v>
      </c>
      <c r="L26" s="72">
        <v>20.465467858875702</v>
      </c>
      <c r="M26" s="72">
        <v>-9.9644703505449003E-2</v>
      </c>
      <c r="N26" s="71">
        <v>13903929.4331</v>
      </c>
      <c r="O26" s="71">
        <v>106009120.704</v>
      </c>
      <c r="P26" s="71">
        <v>34683</v>
      </c>
      <c r="Q26" s="71">
        <v>47323</v>
      </c>
      <c r="R26" s="72">
        <v>-26.710056420767899</v>
      </c>
      <c r="S26" s="71">
        <v>14.0772386269931</v>
      </c>
      <c r="T26" s="71">
        <v>14.1366327832132</v>
      </c>
      <c r="U26" s="73">
        <v>-0.42191624219750301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186596.6979</v>
      </c>
      <c r="E27" s="71">
        <v>252084.5337</v>
      </c>
      <c r="F27" s="72">
        <v>74.021478097527606</v>
      </c>
      <c r="G27" s="71">
        <v>290380.56349999999</v>
      </c>
      <c r="H27" s="72">
        <v>-35.740637854365197</v>
      </c>
      <c r="I27" s="71">
        <v>52946.06</v>
      </c>
      <c r="J27" s="72">
        <v>28.3745964402728</v>
      </c>
      <c r="K27" s="71">
        <v>93658.915999999997</v>
      </c>
      <c r="L27" s="72">
        <v>32.253851590862403</v>
      </c>
      <c r="M27" s="72">
        <v>-0.434692795291374</v>
      </c>
      <c r="N27" s="71">
        <v>6124540.2112999996</v>
      </c>
      <c r="O27" s="71">
        <v>40213914.797799997</v>
      </c>
      <c r="P27" s="71">
        <v>26124</v>
      </c>
      <c r="Q27" s="71">
        <v>40417</v>
      </c>
      <c r="R27" s="72">
        <v>-35.363832050869703</v>
      </c>
      <c r="S27" s="71">
        <v>7.14273074184658</v>
      </c>
      <c r="T27" s="71">
        <v>7.6700016305020204</v>
      </c>
      <c r="U27" s="73">
        <v>-7.3819230727312197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683830.72459999996</v>
      </c>
      <c r="E28" s="71">
        <v>827140.20669999998</v>
      </c>
      <c r="F28" s="72">
        <v>82.674100359387097</v>
      </c>
      <c r="G28" s="71">
        <v>894342.07460000005</v>
      </c>
      <c r="H28" s="72">
        <v>-23.538124390955499</v>
      </c>
      <c r="I28" s="71">
        <v>24367.002799999998</v>
      </c>
      <c r="J28" s="72">
        <v>3.5633091528979302</v>
      </c>
      <c r="K28" s="71">
        <v>30120.022300000001</v>
      </c>
      <c r="L28" s="72">
        <v>3.3678413613126001</v>
      </c>
      <c r="M28" s="72">
        <v>-0.191003162039492</v>
      </c>
      <c r="N28" s="71">
        <v>21317084.555799998</v>
      </c>
      <c r="O28" s="71">
        <v>140040423.05140001</v>
      </c>
      <c r="P28" s="71">
        <v>38247</v>
      </c>
      <c r="Q28" s="71">
        <v>49876</v>
      </c>
      <c r="R28" s="72">
        <v>-23.315823241639301</v>
      </c>
      <c r="S28" s="71">
        <v>17.879329740894701</v>
      </c>
      <c r="T28" s="71">
        <v>18.828672118854801</v>
      </c>
      <c r="U28" s="73">
        <v>-5.3097201724998397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621984.32929999998</v>
      </c>
      <c r="E29" s="71">
        <v>603660.73990000004</v>
      </c>
      <c r="F29" s="72">
        <v>103.035411811448</v>
      </c>
      <c r="G29" s="71">
        <v>644039.23899999994</v>
      </c>
      <c r="H29" s="72">
        <v>-3.4244667660692101</v>
      </c>
      <c r="I29" s="71">
        <v>98681.642399999997</v>
      </c>
      <c r="J29" s="72">
        <v>15.8656155390698</v>
      </c>
      <c r="K29" s="71">
        <v>96950.282800000001</v>
      </c>
      <c r="L29" s="72">
        <v>15.0534745290574</v>
      </c>
      <c r="M29" s="72">
        <v>1.7858221244920001E-2</v>
      </c>
      <c r="N29" s="71">
        <v>18488639.4518</v>
      </c>
      <c r="O29" s="71">
        <v>107002222.88869999</v>
      </c>
      <c r="P29" s="71">
        <v>102111</v>
      </c>
      <c r="Q29" s="71">
        <v>121063</v>
      </c>
      <c r="R29" s="72">
        <v>-15.654659144412401</v>
      </c>
      <c r="S29" s="71">
        <v>6.0912568606712298</v>
      </c>
      <c r="T29" s="71">
        <v>6.3460648240998498</v>
      </c>
      <c r="U29" s="73">
        <v>-4.1831754801510801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990467.09279999998</v>
      </c>
      <c r="E30" s="71">
        <v>1296964.7439999999</v>
      </c>
      <c r="F30" s="72">
        <v>76.368081505845495</v>
      </c>
      <c r="G30" s="71">
        <v>1295692.7365999999</v>
      </c>
      <c r="H30" s="72">
        <v>-23.556946425503298</v>
      </c>
      <c r="I30" s="71">
        <v>133211.5503</v>
      </c>
      <c r="J30" s="72">
        <v>13.449366593635901</v>
      </c>
      <c r="K30" s="71">
        <v>125196.2985</v>
      </c>
      <c r="L30" s="72">
        <v>9.6624990604273204</v>
      </c>
      <c r="M30" s="72">
        <v>6.4021475842595002E-2</v>
      </c>
      <c r="N30" s="71">
        <v>34020350.8706</v>
      </c>
      <c r="O30" s="71">
        <v>188589860.91760001</v>
      </c>
      <c r="P30" s="71">
        <v>59668</v>
      </c>
      <c r="Q30" s="71">
        <v>85472</v>
      </c>
      <c r="R30" s="72">
        <v>-30.190003743916101</v>
      </c>
      <c r="S30" s="71">
        <v>16.599636200308399</v>
      </c>
      <c r="T30" s="71">
        <v>17.470996075907902</v>
      </c>
      <c r="U30" s="73">
        <v>-5.2492709182586799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747480.55229999998</v>
      </c>
      <c r="E31" s="71">
        <v>768705.44519999996</v>
      </c>
      <c r="F31" s="72">
        <v>97.238878294341006</v>
      </c>
      <c r="G31" s="71">
        <v>1226494.9018000001</v>
      </c>
      <c r="H31" s="72">
        <v>-39.0555516208832</v>
      </c>
      <c r="I31" s="71">
        <v>28313.553400000001</v>
      </c>
      <c r="J31" s="72">
        <v>3.7878648899799598</v>
      </c>
      <c r="K31" s="71">
        <v>-11791.5772</v>
      </c>
      <c r="L31" s="72">
        <v>-0.96140450177939696</v>
      </c>
      <c r="M31" s="72">
        <v>-3.4011676232760499</v>
      </c>
      <c r="N31" s="71">
        <v>33199266.203600001</v>
      </c>
      <c r="O31" s="71">
        <v>189613773.227</v>
      </c>
      <c r="P31" s="71">
        <v>26306</v>
      </c>
      <c r="Q31" s="71">
        <v>36264</v>
      </c>
      <c r="R31" s="72">
        <v>-27.459739686741699</v>
      </c>
      <c r="S31" s="71">
        <v>28.4148313046453</v>
      </c>
      <c r="T31" s="71">
        <v>27.1278515497463</v>
      </c>
      <c r="U31" s="73">
        <v>4.5292535475606597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101743.6967</v>
      </c>
      <c r="E32" s="71">
        <v>176231.05160000001</v>
      </c>
      <c r="F32" s="72">
        <v>57.733126924154398</v>
      </c>
      <c r="G32" s="71">
        <v>179406.71479999999</v>
      </c>
      <c r="H32" s="72">
        <v>-43.288802309644701</v>
      </c>
      <c r="I32" s="71">
        <v>30519.207900000001</v>
      </c>
      <c r="J32" s="72">
        <v>29.996165747730299</v>
      </c>
      <c r="K32" s="71">
        <v>52383.697399999997</v>
      </c>
      <c r="L32" s="72">
        <v>29.1982925267856</v>
      </c>
      <c r="M32" s="72">
        <v>-0.417391108020565</v>
      </c>
      <c r="N32" s="71">
        <v>2859584.3668</v>
      </c>
      <c r="O32" s="71">
        <v>19484774.565099999</v>
      </c>
      <c r="P32" s="71">
        <v>20773</v>
      </c>
      <c r="Q32" s="71">
        <v>28635</v>
      </c>
      <c r="R32" s="72">
        <v>-27.455910598917399</v>
      </c>
      <c r="S32" s="71">
        <v>4.8978817070235401</v>
      </c>
      <c r="T32" s="71">
        <v>5.2951752715208702</v>
      </c>
      <c r="U32" s="73">
        <v>-8.1115385846826307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-4.0708000000000002</v>
      </c>
      <c r="H33" s="74"/>
      <c r="I33" s="74"/>
      <c r="J33" s="74"/>
      <c r="K33" s="71">
        <v>-0.59079999999999999</v>
      </c>
      <c r="L33" s="72">
        <v>14.5131178146802</v>
      </c>
      <c r="M33" s="74"/>
      <c r="N33" s="71">
        <v>38.618099999999998</v>
      </c>
      <c r="O33" s="71">
        <v>176.99430000000001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119214.26549999999</v>
      </c>
      <c r="E35" s="71">
        <v>121870.961</v>
      </c>
      <c r="F35" s="72">
        <v>97.820075038220196</v>
      </c>
      <c r="G35" s="71">
        <v>122608.641</v>
      </c>
      <c r="H35" s="72">
        <v>-2.76846352126192</v>
      </c>
      <c r="I35" s="71">
        <v>15857.262199999999</v>
      </c>
      <c r="J35" s="72">
        <v>13.3014804339838</v>
      </c>
      <c r="K35" s="71">
        <v>17461.149000000001</v>
      </c>
      <c r="L35" s="72">
        <v>14.241369007589</v>
      </c>
      <c r="M35" s="72">
        <v>-9.1854596739309999E-2</v>
      </c>
      <c r="N35" s="71">
        <v>3613404.1510999999</v>
      </c>
      <c r="O35" s="71">
        <v>29908738.9397</v>
      </c>
      <c r="P35" s="71">
        <v>8864</v>
      </c>
      <c r="Q35" s="71">
        <v>12947</v>
      </c>
      <c r="R35" s="72">
        <v>-31.536263227002401</v>
      </c>
      <c r="S35" s="71">
        <v>13.449262804602901</v>
      </c>
      <c r="T35" s="71">
        <v>13.9289282459257</v>
      </c>
      <c r="U35" s="73">
        <v>-3.5664812881687999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67218.02</v>
      </c>
      <c r="E36" s="74"/>
      <c r="F36" s="74"/>
      <c r="G36" s="74"/>
      <c r="H36" s="74"/>
      <c r="I36" s="71">
        <v>2276.0700000000002</v>
      </c>
      <c r="J36" s="72">
        <v>3.3861009294828999</v>
      </c>
      <c r="K36" s="74"/>
      <c r="L36" s="74"/>
      <c r="M36" s="74"/>
      <c r="N36" s="71">
        <v>2478469.5699999998</v>
      </c>
      <c r="O36" s="71">
        <v>6344655.46</v>
      </c>
      <c r="P36" s="71">
        <v>61</v>
      </c>
      <c r="Q36" s="71">
        <v>75</v>
      </c>
      <c r="R36" s="72">
        <v>-18.6666666666667</v>
      </c>
      <c r="S36" s="71">
        <v>1101.9347540983599</v>
      </c>
      <c r="T36" s="71">
        <v>945.55133333333299</v>
      </c>
      <c r="U36" s="73">
        <v>14.1917132737124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149542.76999999999</v>
      </c>
      <c r="E37" s="71">
        <v>126926.19990000001</v>
      </c>
      <c r="F37" s="72">
        <v>117.81867740294599</v>
      </c>
      <c r="G37" s="71">
        <v>691633.2</v>
      </c>
      <c r="H37" s="72">
        <v>-78.378312377138599</v>
      </c>
      <c r="I37" s="71">
        <v>-25219.68</v>
      </c>
      <c r="J37" s="72">
        <v>-16.8645264495234</v>
      </c>
      <c r="K37" s="71">
        <v>-80250.58</v>
      </c>
      <c r="L37" s="72">
        <v>-11.603054914078699</v>
      </c>
      <c r="M37" s="72">
        <v>-0.68573834606553596</v>
      </c>
      <c r="N37" s="71">
        <v>11604291.050000001</v>
      </c>
      <c r="O37" s="71">
        <v>80735753.549999997</v>
      </c>
      <c r="P37" s="71">
        <v>64</v>
      </c>
      <c r="Q37" s="71">
        <v>155</v>
      </c>
      <c r="R37" s="72">
        <v>-58.709677419354897</v>
      </c>
      <c r="S37" s="71">
        <v>2336.6057812499998</v>
      </c>
      <c r="T37" s="71">
        <v>2628.6524516129002</v>
      </c>
      <c r="U37" s="73">
        <v>-12.498756645490699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133194.04999999999</v>
      </c>
      <c r="E38" s="71">
        <v>102523.2604</v>
      </c>
      <c r="F38" s="72">
        <v>129.915932716475</v>
      </c>
      <c r="G38" s="71">
        <v>337068.47</v>
      </c>
      <c r="H38" s="72">
        <v>-60.484571576807497</v>
      </c>
      <c r="I38" s="71">
        <v>-9064.08</v>
      </c>
      <c r="J38" s="72">
        <v>-6.8051688495094202</v>
      </c>
      <c r="K38" s="71">
        <v>-10964.95</v>
      </c>
      <c r="L38" s="72">
        <v>-3.2530334267100098</v>
      </c>
      <c r="M38" s="72">
        <v>-0.173358747645908</v>
      </c>
      <c r="N38" s="71">
        <v>16787051.09</v>
      </c>
      <c r="O38" s="71">
        <v>63581134.289999999</v>
      </c>
      <c r="P38" s="71">
        <v>55</v>
      </c>
      <c r="Q38" s="71">
        <v>159</v>
      </c>
      <c r="R38" s="72">
        <v>-65.408805031446605</v>
      </c>
      <c r="S38" s="71">
        <v>2421.71</v>
      </c>
      <c r="T38" s="71">
        <v>2795.3769182389901</v>
      </c>
      <c r="U38" s="73">
        <v>-15.429878814515099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125468.49</v>
      </c>
      <c r="E39" s="71">
        <v>81048.855200000005</v>
      </c>
      <c r="F39" s="72">
        <v>154.80599903649201</v>
      </c>
      <c r="G39" s="71">
        <v>206289.03</v>
      </c>
      <c r="H39" s="72">
        <v>-39.178302404156</v>
      </c>
      <c r="I39" s="71">
        <v>-25900.94</v>
      </c>
      <c r="J39" s="72">
        <v>-20.643382254779699</v>
      </c>
      <c r="K39" s="71">
        <v>-24936.87</v>
      </c>
      <c r="L39" s="72">
        <v>-12.088316087384801</v>
      </c>
      <c r="M39" s="72">
        <v>3.8660425305983001E-2</v>
      </c>
      <c r="N39" s="71">
        <v>9582217.4600000009</v>
      </c>
      <c r="O39" s="71">
        <v>49113674.829999998</v>
      </c>
      <c r="P39" s="71">
        <v>83</v>
      </c>
      <c r="Q39" s="71">
        <v>130</v>
      </c>
      <c r="R39" s="72">
        <v>-36.153846153846203</v>
      </c>
      <c r="S39" s="71">
        <v>1511.66855421687</v>
      </c>
      <c r="T39" s="71">
        <v>1870.61253846154</v>
      </c>
      <c r="U39" s="73">
        <v>-23.744886618391401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38.130000000000003</v>
      </c>
      <c r="E40" s="74"/>
      <c r="F40" s="74"/>
      <c r="G40" s="71">
        <v>0.08</v>
      </c>
      <c r="H40" s="72">
        <v>47562.5</v>
      </c>
      <c r="I40" s="71">
        <v>38.130000000000003</v>
      </c>
      <c r="J40" s="72">
        <v>100</v>
      </c>
      <c r="K40" s="71">
        <v>0</v>
      </c>
      <c r="L40" s="72">
        <v>0</v>
      </c>
      <c r="M40" s="74"/>
      <c r="N40" s="71">
        <v>369.82</v>
      </c>
      <c r="O40" s="71">
        <v>2967.06</v>
      </c>
      <c r="P40" s="71">
        <v>8</v>
      </c>
      <c r="Q40" s="71">
        <v>31</v>
      </c>
      <c r="R40" s="72">
        <v>-74.193548387096797</v>
      </c>
      <c r="S40" s="71">
        <v>4.7662500000000003</v>
      </c>
      <c r="T40" s="71">
        <v>1.4412903225806499</v>
      </c>
      <c r="U40" s="73">
        <v>69.760496772501497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72704.700400000002</v>
      </c>
      <c r="E41" s="71">
        <v>93098.729699999996</v>
      </c>
      <c r="F41" s="72">
        <v>78.094191654690206</v>
      </c>
      <c r="G41" s="71">
        <v>227955.55809999999</v>
      </c>
      <c r="H41" s="72">
        <v>-68.105756663276594</v>
      </c>
      <c r="I41" s="71">
        <v>4334.9210000000003</v>
      </c>
      <c r="J41" s="72">
        <v>5.9623669118372398</v>
      </c>
      <c r="K41" s="71">
        <v>10904.5717</v>
      </c>
      <c r="L41" s="72">
        <v>4.7836393158776902</v>
      </c>
      <c r="M41" s="72">
        <v>-0.60246755954660702</v>
      </c>
      <c r="N41" s="71">
        <v>3671643.5984</v>
      </c>
      <c r="O41" s="71">
        <v>34236852.358499996</v>
      </c>
      <c r="P41" s="71">
        <v>185</v>
      </c>
      <c r="Q41" s="71">
        <v>260</v>
      </c>
      <c r="R41" s="72">
        <v>-28.846153846153801</v>
      </c>
      <c r="S41" s="71">
        <v>392.99838054054101</v>
      </c>
      <c r="T41" s="71">
        <v>633.49605461538499</v>
      </c>
      <c r="U41" s="73">
        <v>-61.195589087175698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340795.39390000002</v>
      </c>
      <c r="E42" s="71">
        <v>289253.61170000001</v>
      </c>
      <c r="F42" s="72">
        <v>117.81888976150699</v>
      </c>
      <c r="G42" s="71">
        <v>505414.59129999997</v>
      </c>
      <c r="H42" s="72">
        <v>-32.571120864669801</v>
      </c>
      <c r="I42" s="71">
        <v>23578.749</v>
      </c>
      <c r="J42" s="72">
        <v>6.91874051763702</v>
      </c>
      <c r="K42" s="71">
        <v>30620.318200000002</v>
      </c>
      <c r="L42" s="72">
        <v>6.05845551891173</v>
      </c>
      <c r="M42" s="72">
        <v>-0.22996394596578701</v>
      </c>
      <c r="N42" s="71">
        <v>10948383.0755</v>
      </c>
      <c r="O42" s="71">
        <v>81842545.661799997</v>
      </c>
      <c r="P42" s="71">
        <v>1587</v>
      </c>
      <c r="Q42" s="71">
        <v>2175</v>
      </c>
      <c r="R42" s="72">
        <v>-27.034482758620701</v>
      </c>
      <c r="S42" s="71">
        <v>214.74189911783199</v>
      </c>
      <c r="T42" s="71">
        <v>218.785541885057</v>
      </c>
      <c r="U42" s="73">
        <v>-1.8830245908397301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78655.56</v>
      </c>
      <c r="E43" s="71">
        <v>54632.671699999999</v>
      </c>
      <c r="F43" s="72">
        <v>143.97165203985401</v>
      </c>
      <c r="G43" s="71">
        <v>156747.09</v>
      </c>
      <c r="H43" s="72">
        <v>-49.820082784312</v>
      </c>
      <c r="I43" s="71">
        <v>-10155.540000000001</v>
      </c>
      <c r="J43" s="72">
        <v>-12.9114076614546</v>
      </c>
      <c r="K43" s="71">
        <v>-13236.74</v>
      </c>
      <c r="L43" s="72">
        <v>-8.4446479995258592</v>
      </c>
      <c r="M43" s="72">
        <v>-0.23277634825493301</v>
      </c>
      <c r="N43" s="71">
        <v>5423721.9199999999</v>
      </c>
      <c r="O43" s="71">
        <v>36895586.25</v>
      </c>
      <c r="P43" s="71">
        <v>54</v>
      </c>
      <c r="Q43" s="71">
        <v>98</v>
      </c>
      <c r="R43" s="72">
        <v>-44.8979591836735</v>
      </c>
      <c r="S43" s="71">
        <v>1456.5844444444399</v>
      </c>
      <c r="T43" s="71">
        <v>1575.8596938775499</v>
      </c>
      <c r="U43" s="73">
        <v>-8.1886944411657101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32823.07</v>
      </c>
      <c r="E44" s="71">
        <v>11354.9249</v>
      </c>
      <c r="F44" s="72">
        <v>289.06461547799398</v>
      </c>
      <c r="G44" s="71">
        <v>77853.87</v>
      </c>
      <c r="H44" s="72">
        <v>-57.840156179776301</v>
      </c>
      <c r="I44" s="71">
        <v>4511.47</v>
      </c>
      <c r="J44" s="72">
        <v>13.744814241934099</v>
      </c>
      <c r="K44" s="71">
        <v>9593.2999999999993</v>
      </c>
      <c r="L44" s="72">
        <v>12.322187708844799</v>
      </c>
      <c r="M44" s="72">
        <v>-0.52972699696663295</v>
      </c>
      <c r="N44" s="71">
        <v>2544906.8199999998</v>
      </c>
      <c r="O44" s="71">
        <v>13395717.210000001</v>
      </c>
      <c r="P44" s="71">
        <v>23</v>
      </c>
      <c r="Q44" s="71">
        <v>67</v>
      </c>
      <c r="R44" s="72">
        <v>-65.671641791044806</v>
      </c>
      <c r="S44" s="71">
        <v>1427.09</v>
      </c>
      <c r="T44" s="71">
        <v>845.37671641790996</v>
      </c>
      <c r="U44" s="73">
        <v>40.762200252408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6559.7232000000004</v>
      </c>
      <c r="E45" s="77"/>
      <c r="F45" s="77"/>
      <c r="G45" s="76">
        <v>7903.9360999999999</v>
      </c>
      <c r="H45" s="78">
        <v>-17.006879648230001</v>
      </c>
      <c r="I45" s="76">
        <v>1020.5193</v>
      </c>
      <c r="J45" s="78">
        <v>15.5573530907524</v>
      </c>
      <c r="K45" s="76">
        <v>914.79359999999997</v>
      </c>
      <c r="L45" s="78">
        <v>11.5738992373686</v>
      </c>
      <c r="M45" s="78">
        <v>0.115573283416062</v>
      </c>
      <c r="N45" s="76">
        <v>333392.95779999997</v>
      </c>
      <c r="O45" s="76">
        <v>3658747.5109999999</v>
      </c>
      <c r="P45" s="76">
        <v>10</v>
      </c>
      <c r="Q45" s="76">
        <v>27</v>
      </c>
      <c r="R45" s="78">
        <v>-62.962962962962997</v>
      </c>
      <c r="S45" s="76">
        <v>655.97231999999997</v>
      </c>
      <c r="T45" s="76">
        <v>332.83440370370403</v>
      </c>
      <c r="U45" s="79">
        <v>49.260907273693597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52113</v>
      </c>
      <c r="D2" s="32">
        <v>458738.92849999998</v>
      </c>
      <c r="E2" s="32">
        <v>336763.52390256402</v>
      </c>
      <c r="F2" s="32">
        <v>121975.40459743601</v>
      </c>
      <c r="G2" s="32">
        <v>336763.52390256402</v>
      </c>
      <c r="H2" s="32">
        <v>0.26589285761353498</v>
      </c>
    </row>
    <row r="3" spans="1:8" ht="14.25" x14ac:dyDescent="0.2">
      <c r="A3" s="32">
        <v>2</v>
      </c>
      <c r="B3" s="33">
        <v>13</v>
      </c>
      <c r="C3" s="32">
        <v>12466</v>
      </c>
      <c r="D3" s="32">
        <v>61364.976221435601</v>
      </c>
      <c r="E3" s="32">
        <v>48111.599994493597</v>
      </c>
      <c r="F3" s="32">
        <v>13253.376226942</v>
      </c>
      <c r="G3" s="32">
        <v>48111.599994493597</v>
      </c>
      <c r="H3" s="32">
        <v>0.21597623014009101</v>
      </c>
    </row>
    <row r="4" spans="1:8" ht="14.25" x14ac:dyDescent="0.2">
      <c r="A4" s="32">
        <v>3</v>
      </c>
      <c r="B4" s="33">
        <v>14</v>
      </c>
      <c r="C4" s="32">
        <v>104864</v>
      </c>
      <c r="D4" s="32">
        <v>110742.929857265</v>
      </c>
      <c r="E4" s="32">
        <v>79020.965303418794</v>
      </c>
      <c r="F4" s="32">
        <v>31721.964553846199</v>
      </c>
      <c r="G4" s="32">
        <v>79020.965303418794</v>
      </c>
      <c r="H4" s="32">
        <v>0.28644686026215999</v>
      </c>
    </row>
    <row r="5" spans="1:8" ht="14.25" x14ac:dyDescent="0.2">
      <c r="A5" s="32">
        <v>4</v>
      </c>
      <c r="B5" s="33">
        <v>15</v>
      </c>
      <c r="C5" s="32">
        <v>3071</v>
      </c>
      <c r="D5" s="32">
        <v>55484.587210256403</v>
      </c>
      <c r="E5" s="32">
        <v>42526.572974358998</v>
      </c>
      <c r="F5" s="32">
        <v>12958.014235897401</v>
      </c>
      <c r="G5" s="32">
        <v>42526.572974358998</v>
      </c>
      <c r="H5" s="32">
        <v>0.233542590607976</v>
      </c>
    </row>
    <row r="6" spans="1:8" ht="14.25" x14ac:dyDescent="0.2">
      <c r="A6" s="32">
        <v>5</v>
      </c>
      <c r="B6" s="33">
        <v>16</v>
      </c>
      <c r="C6" s="32">
        <v>2219</v>
      </c>
      <c r="D6" s="32">
        <v>153053.03972735</v>
      </c>
      <c r="E6" s="32">
        <v>129401.898823077</v>
      </c>
      <c r="F6" s="32">
        <v>23651.140904273499</v>
      </c>
      <c r="G6" s="32">
        <v>129401.898823077</v>
      </c>
      <c r="H6" s="32">
        <v>0.154529050493906</v>
      </c>
    </row>
    <row r="7" spans="1:8" ht="14.25" x14ac:dyDescent="0.2">
      <c r="A7" s="32">
        <v>6</v>
      </c>
      <c r="B7" s="33">
        <v>17</v>
      </c>
      <c r="C7" s="32">
        <v>16390</v>
      </c>
      <c r="D7" s="32">
        <v>209923.220632479</v>
      </c>
      <c r="E7" s="32">
        <v>145106.210912821</v>
      </c>
      <c r="F7" s="32">
        <v>64817.009719658097</v>
      </c>
      <c r="G7" s="32">
        <v>145106.210912821</v>
      </c>
      <c r="H7" s="32">
        <v>0.30876531678758901</v>
      </c>
    </row>
    <row r="8" spans="1:8" ht="14.25" x14ac:dyDescent="0.2">
      <c r="A8" s="32">
        <v>7</v>
      </c>
      <c r="B8" s="33">
        <v>18</v>
      </c>
      <c r="C8" s="32">
        <v>48302</v>
      </c>
      <c r="D8" s="32">
        <v>117789.568095726</v>
      </c>
      <c r="E8" s="32">
        <v>93155.486476923106</v>
      </c>
      <c r="F8" s="32">
        <v>24634.0816188034</v>
      </c>
      <c r="G8" s="32">
        <v>93155.486476923106</v>
      </c>
      <c r="H8" s="32">
        <v>0.20913636085993201</v>
      </c>
    </row>
    <row r="9" spans="1:8" ht="14.25" x14ac:dyDescent="0.2">
      <c r="A9" s="32">
        <v>8</v>
      </c>
      <c r="B9" s="33">
        <v>19</v>
      </c>
      <c r="C9" s="32">
        <v>13974</v>
      </c>
      <c r="D9" s="32">
        <v>90984.365100854702</v>
      </c>
      <c r="E9" s="32">
        <v>68868.614303418799</v>
      </c>
      <c r="F9" s="32">
        <v>22115.7507974359</v>
      </c>
      <c r="G9" s="32">
        <v>68868.614303418799</v>
      </c>
      <c r="H9" s="32">
        <v>0.243071991247298</v>
      </c>
    </row>
    <row r="10" spans="1:8" ht="14.25" x14ac:dyDescent="0.2">
      <c r="A10" s="32">
        <v>9</v>
      </c>
      <c r="B10" s="33">
        <v>21</v>
      </c>
      <c r="C10" s="32">
        <v>181326</v>
      </c>
      <c r="D10" s="32">
        <v>720961.46351538505</v>
      </c>
      <c r="E10" s="32">
        <v>691429.71165384597</v>
      </c>
      <c r="F10" s="32">
        <v>29531.751861538502</v>
      </c>
      <c r="G10" s="32">
        <v>691429.71165384597</v>
      </c>
      <c r="H10" s="35">
        <v>4.0961623271156003E-2</v>
      </c>
    </row>
    <row r="11" spans="1:8" ht="14.25" x14ac:dyDescent="0.2">
      <c r="A11" s="32">
        <v>10</v>
      </c>
      <c r="B11" s="33">
        <v>22</v>
      </c>
      <c r="C11" s="32">
        <v>30848</v>
      </c>
      <c r="D11" s="32">
        <v>351003.13117863197</v>
      </c>
      <c r="E11" s="32">
        <v>320107.63979487203</v>
      </c>
      <c r="F11" s="32">
        <v>30895.491383760698</v>
      </c>
      <c r="G11" s="32">
        <v>320107.63979487203</v>
      </c>
      <c r="H11" s="32">
        <v>8.8020557765444402E-2</v>
      </c>
    </row>
    <row r="12" spans="1:8" ht="14.25" x14ac:dyDescent="0.2">
      <c r="A12" s="32">
        <v>11</v>
      </c>
      <c r="B12" s="33">
        <v>23</v>
      </c>
      <c r="C12" s="32">
        <v>156161.22899999999</v>
      </c>
      <c r="D12" s="32">
        <v>1181826.4641770101</v>
      </c>
      <c r="E12" s="32">
        <v>1013153.01142405</v>
      </c>
      <c r="F12" s="32">
        <v>168673.45275296099</v>
      </c>
      <c r="G12" s="32">
        <v>1013153.01142405</v>
      </c>
      <c r="H12" s="32">
        <v>0.14272269056897499</v>
      </c>
    </row>
    <row r="13" spans="1:8" ht="14.25" x14ac:dyDescent="0.2">
      <c r="A13" s="32">
        <v>12</v>
      </c>
      <c r="B13" s="33">
        <v>24</v>
      </c>
      <c r="C13" s="32">
        <v>18229.191999999999</v>
      </c>
      <c r="D13" s="32">
        <v>455637.017360684</v>
      </c>
      <c r="E13" s="32">
        <v>417625.22980598302</v>
      </c>
      <c r="F13" s="32">
        <v>38011.787554700903</v>
      </c>
      <c r="G13" s="32">
        <v>417625.22980598302</v>
      </c>
      <c r="H13" s="32">
        <v>8.3425591219272205E-2</v>
      </c>
    </row>
    <row r="14" spans="1:8" ht="14.25" x14ac:dyDescent="0.2">
      <c r="A14" s="32">
        <v>13</v>
      </c>
      <c r="B14" s="33">
        <v>25</v>
      </c>
      <c r="C14" s="32">
        <v>71170</v>
      </c>
      <c r="D14" s="32">
        <v>852390.79370000004</v>
      </c>
      <c r="E14" s="32">
        <v>776257.60519999999</v>
      </c>
      <c r="F14" s="32">
        <v>76133.188500000004</v>
      </c>
      <c r="G14" s="32">
        <v>776257.60519999999</v>
      </c>
      <c r="H14" s="32">
        <v>8.9317234609639806E-2</v>
      </c>
    </row>
    <row r="15" spans="1:8" ht="14.25" x14ac:dyDescent="0.2">
      <c r="A15" s="32">
        <v>14</v>
      </c>
      <c r="B15" s="33">
        <v>26</v>
      </c>
      <c r="C15" s="32">
        <v>51580</v>
      </c>
      <c r="D15" s="32">
        <v>257278.78407462401</v>
      </c>
      <c r="E15" s="32">
        <v>223583.193005968</v>
      </c>
      <c r="F15" s="32">
        <v>33695.5910686559</v>
      </c>
      <c r="G15" s="32">
        <v>223583.193005968</v>
      </c>
      <c r="H15" s="32">
        <v>0.130969178783442</v>
      </c>
    </row>
    <row r="16" spans="1:8" ht="14.25" x14ac:dyDescent="0.2">
      <c r="A16" s="32">
        <v>15</v>
      </c>
      <c r="B16" s="33">
        <v>27</v>
      </c>
      <c r="C16" s="32">
        <v>150090.50599999999</v>
      </c>
      <c r="D16" s="32">
        <v>1075126.20562821</v>
      </c>
      <c r="E16" s="32">
        <v>941879.34478461498</v>
      </c>
      <c r="F16" s="32">
        <v>133246.86084359</v>
      </c>
      <c r="G16" s="32">
        <v>941879.34478461498</v>
      </c>
      <c r="H16" s="32">
        <v>0.123936018065649</v>
      </c>
    </row>
    <row r="17" spans="1:8" ht="14.25" x14ac:dyDescent="0.2">
      <c r="A17" s="32">
        <v>16</v>
      </c>
      <c r="B17" s="33">
        <v>29</v>
      </c>
      <c r="C17" s="32">
        <v>182184</v>
      </c>
      <c r="D17" s="32">
        <v>2276976.1535709398</v>
      </c>
      <c r="E17" s="32">
        <v>2014822.86018547</v>
      </c>
      <c r="F17" s="32">
        <v>262153.29338546999</v>
      </c>
      <c r="G17" s="32">
        <v>2014822.86018547</v>
      </c>
      <c r="H17" s="32">
        <v>0.11513220855402501</v>
      </c>
    </row>
    <row r="18" spans="1:8" ht="14.25" x14ac:dyDescent="0.2">
      <c r="A18" s="32">
        <v>17</v>
      </c>
      <c r="B18" s="33">
        <v>31</v>
      </c>
      <c r="C18" s="32">
        <v>22350.081999999999</v>
      </c>
      <c r="D18" s="32">
        <v>177559.17267296699</v>
      </c>
      <c r="E18" s="32">
        <v>145906.37423153699</v>
      </c>
      <c r="F18" s="32">
        <v>31652.798441430299</v>
      </c>
      <c r="G18" s="32">
        <v>145906.37423153699</v>
      </c>
      <c r="H18" s="32">
        <v>0.17826619692427401</v>
      </c>
    </row>
    <row r="19" spans="1:8" ht="14.25" x14ac:dyDescent="0.2">
      <c r="A19" s="32">
        <v>18</v>
      </c>
      <c r="B19" s="33">
        <v>32</v>
      </c>
      <c r="C19" s="32">
        <v>12536.241</v>
      </c>
      <c r="D19" s="32">
        <v>162690.12382169301</v>
      </c>
      <c r="E19" s="32">
        <v>147366.70140994599</v>
      </c>
      <c r="F19" s="32">
        <v>15323.4224117464</v>
      </c>
      <c r="G19" s="32">
        <v>147366.70140994599</v>
      </c>
      <c r="H19" s="32">
        <v>9.4187785046748004E-2</v>
      </c>
    </row>
    <row r="20" spans="1:8" ht="14.25" x14ac:dyDescent="0.2">
      <c r="A20" s="32">
        <v>19</v>
      </c>
      <c r="B20" s="33">
        <v>33</v>
      </c>
      <c r="C20" s="32">
        <v>36338.468000000001</v>
      </c>
      <c r="D20" s="32">
        <v>488240.91267132602</v>
      </c>
      <c r="E20" s="32">
        <v>382300.89352775802</v>
      </c>
      <c r="F20" s="32">
        <v>105940.019143568</v>
      </c>
      <c r="G20" s="32">
        <v>382300.89352775802</v>
      </c>
      <c r="H20" s="32">
        <v>0.216983084362873</v>
      </c>
    </row>
    <row r="21" spans="1:8" ht="14.25" x14ac:dyDescent="0.2">
      <c r="A21" s="32">
        <v>20</v>
      </c>
      <c r="B21" s="33">
        <v>34</v>
      </c>
      <c r="C21" s="32">
        <v>36905.207000000002</v>
      </c>
      <c r="D21" s="32">
        <v>186596.591978337</v>
      </c>
      <c r="E21" s="32">
        <v>133650.64018648799</v>
      </c>
      <c r="F21" s="32">
        <v>52945.951791849002</v>
      </c>
      <c r="G21" s="32">
        <v>133650.64018648799</v>
      </c>
      <c r="H21" s="32">
        <v>0.28374554556706799</v>
      </c>
    </row>
    <row r="22" spans="1:8" ht="14.25" x14ac:dyDescent="0.2">
      <c r="A22" s="32">
        <v>21</v>
      </c>
      <c r="B22" s="33">
        <v>35</v>
      </c>
      <c r="C22" s="32">
        <v>29302.763999999999</v>
      </c>
      <c r="D22" s="32">
        <v>683830.72178407095</v>
      </c>
      <c r="E22" s="32">
        <v>659463.72038584098</v>
      </c>
      <c r="F22" s="32">
        <v>24367.001398230099</v>
      </c>
      <c r="G22" s="32">
        <v>659463.72038584098</v>
      </c>
      <c r="H22" s="32">
        <v>3.5633089625833302E-2</v>
      </c>
    </row>
    <row r="23" spans="1:8" ht="14.25" x14ac:dyDescent="0.2">
      <c r="A23" s="32">
        <v>22</v>
      </c>
      <c r="B23" s="33">
        <v>36</v>
      </c>
      <c r="C23" s="32">
        <v>135958.99600000001</v>
      </c>
      <c r="D23" s="32">
        <v>621984.35078938096</v>
      </c>
      <c r="E23" s="32">
        <v>523302.64405308902</v>
      </c>
      <c r="F23" s="32">
        <v>98681.706736292006</v>
      </c>
      <c r="G23" s="32">
        <v>523302.64405308902</v>
      </c>
      <c r="H23" s="32">
        <v>0.15865625334632899</v>
      </c>
    </row>
    <row r="24" spans="1:8" ht="14.25" x14ac:dyDescent="0.2">
      <c r="A24" s="32">
        <v>23</v>
      </c>
      <c r="B24" s="33">
        <v>37</v>
      </c>
      <c r="C24" s="32">
        <v>102161.569</v>
      </c>
      <c r="D24" s="32">
        <v>990467.10929026501</v>
      </c>
      <c r="E24" s="32">
        <v>857255.52426631399</v>
      </c>
      <c r="F24" s="32">
        <v>133211.58502395099</v>
      </c>
      <c r="G24" s="32">
        <v>857255.52426631399</v>
      </c>
      <c r="H24" s="32">
        <v>0.13449369875533401</v>
      </c>
    </row>
    <row r="25" spans="1:8" ht="14.25" x14ac:dyDescent="0.2">
      <c r="A25" s="32">
        <v>24</v>
      </c>
      <c r="B25" s="33">
        <v>38</v>
      </c>
      <c r="C25" s="32">
        <v>146606.321</v>
      </c>
      <c r="D25" s="32">
        <v>747480.47403893794</v>
      </c>
      <c r="E25" s="32">
        <v>719167.02265309705</v>
      </c>
      <c r="F25" s="32">
        <v>28313.451385840701</v>
      </c>
      <c r="G25" s="32">
        <v>719167.02265309705</v>
      </c>
      <c r="H25" s="32">
        <v>3.7878516388330202E-2</v>
      </c>
    </row>
    <row r="26" spans="1:8" ht="14.25" x14ac:dyDescent="0.2">
      <c r="A26" s="32">
        <v>25</v>
      </c>
      <c r="B26" s="33">
        <v>39</v>
      </c>
      <c r="C26" s="32">
        <v>66049.165999999997</v>
      </c>
      <c r="D26" s="32">
        <v>101743.64933776599</v>
      </c>
      <c r="E26" s="32">
        <v>71224.508278117501</v>
      </c>
      <c r="F26" s="32">
        <v>30519.141059648198</v>
      </c>
      <c r="G26" s="32">
        <v>71224.508278117501</v>
      </c>
      <c r="H26" s="32">
        <v>0.29996114016248399</v>
      </c>
    </row>
    <row r="27" spans="1:8" ht="14.25" x14ac:dyDescent="0.2">
      <c r="A27" s="32">
        <v>26</v>
      </c>
      <c r="B27" s="33">
        <v>42</v>
      </c>
      <c r="C27" s="32">
        <v>7623.085</v>
      </c>
      <c r="D27" s="32">
        <v>119214.26420000001</v>
      </c>
      <c r="E27" s="32">
        <v>103357.0039</v>
      </c>
      <c r="F27" s="32">
        <v>15857.2603</v>
      </c>
      <c r="G27" s="32">
        <v>103357.0039</v>
      </c>
      <c r="H27" s="32">
        <v>0.13301478985263901</v>
      </c>
    </row>
    <row r="28" spans="1:8" ht="14.25" x14ac:dyDescent="0.2">
      <c r="A28" s="32">
        <v>27</v>
      </c>
      <c r="B28" s="33">
        <v>75</v>
      </c>
      <c r="C28" s="32">
        <v>198</v>
      </c>
      <c r="D28" s="32">
        <v>72704.700854700903</v>
      </c>
      <c r="E28" s="32">
        <v>68369.779914529907</v>
      </c>
      <c r="F28" s="32">
        <v>4334.9209401709404</v>
      </c>
      <c r="G28" s="32">
        <v>68369.779914529907</v>
      </c>
      <c r="H28" s="32">
        <v>5.9623667922576402E-2</v>
      </c>
    </row>
    <row r="29" spans="1:8" ht="14.25" x14ac:dyDescent="0.2">
      <c r="A29" s="32">
        <v>28</v>
      </c>
      <c r="B29" s="33">
        <v>76</v>
      </c>
      <c r="C29" s="32">
        <v>2023</v>
      </c>
      <c r="D29" s="32">
        <v>340795.38910341897</v>
      </c>
      <c r="E29" s="32">
        <v>317216.64421196602</v>
      </c>
      <c r="F29" s="32">
        <v>23578.744891453</v>
      </c>
      <c r="G29" s="32">
        <v>317216.64421196602</v>
      </c>
      <c r="H29" s="32">
        <v>6.9187394094401097E-2</v>
      </c>
    </row>
    <row r="30" spans="1:8" ht="14.25" x14ac:dyDescent="0.2">
      <c r="A30" s="32">
        <v>29</v>
      </c>
      <c r="B30" s="33">
        <v>99</v>
      </c>
      <c r="C30" s="32">
        <v>10</v>
      </c>
      <c r="D30" s="32">
        <v>6559.72316768777</v>
      </c>
      <c r="E30" s="32">
        <v>5539.2037667347404</v>
      </c>
      <c r="F30" s="32">
        <v>1020.51940095303</v>
      </c>
      <c r="G30" s="32">
        <v>5539.2037667347404</v>
      </c>
      <c r="H30" s="32">
        <v>0.15557354706368701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61</v>
      </c>
      <c r="D32" s="38">
        <v>67218.02</v>
      </c>
      <c r="E32" s="38">
        <v>64941.95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52</v>
      </c>
      <c r="D33" s="38">
        <v>149542.76999999999</v>
      </c>
      <c r="E33" s="38">
        <v>174762.45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45</v>
      </c>
      <c r="D34" s="38">
        <v>133194.04999999999</v>
      </c>
      <c r="E34" s="38">
        <v>142258.13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79</v>
      </c>
      <c r="D35" s="38">
        <v>125468.49</v>
      </c>
      <c r="E35" s="38">
        <v>151369.43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89</v>
      </c>
      <c r="D36" s="38">
        <v>38.130000000000003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54</v>
      </c>
      <c r="D37" s="38">
        <v>78655.56</v>
      </c>
      <c r="E37" s="38">
        <v>88811.1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23</v>
      </c>
      <c r="D38" s="38">
        <v>32823.07</v>
      </c>
      <c r="E38" s="38">
        <v>28311.599999999999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2015-05-26T00:43:57Z</dcterms:modified>
</cp:coreProperties>
</file>