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<sst xmlns="http://schemas.openxmlformats.org/spreadsheetml/2006/main" count="120" uniqueCount="79">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</sst>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18107243.7553</v>
      </c>
      <c r="F3" s="25">
        <f>RA!I7</f>
        <v>1617999.0294999999</v>
      </c>
      <c r="G3" s="16">
        <f>SUM(G4:G42)</f>
        <v>16489244.725800002</v>
      </c>
      <c r="H3" s="27">
        <f>RA!J7</f>
        <v>8.9356450455161696</v>
      </c>
      <c r="I3" s="20">
        <f>SUM(I4:I42)</f>
        <v>18107247.191946581</v>
      </c>
      <c r="J3" s="21">
        <f>SUM(J4:J42)</f>
        <v>16489244.699900227</v>
      </c>
      <c r="K3" s="22">
        <f>E3-I3</f>
        <v>-3.436646580696106</v>
      </c>
      <c r="L3" s="22">
        <f>G3-J3</f>
        <v>2.5899775326251984E-2</v>
      </c>
    </row>
    <row r="4" spans="1:13">
      <c r="A4" s="70">
        <f>RA!A8</f>
        <v>42576</v>
      </c>
      <c r="B4" s="12">
        <v>12</v>
      </c>
      <c r="C4" s="65" t="s">
        <v>6</v>
      </c>
      <c r="D4" s="65"/>
      <c r="E4" s="15">
        <f>VLOOKUP(C4,RA!B8:D35,3,0)</f>
        <v>699191.97219999996</v>
      </c>
      <c r="F4" s="25">
        <f>VLOOKUP(C4,RA!B8:I38,8,0)</f>
        <v>135835.527</v>
      </c>
      <c r="G4" s="16">
        <f t="shared" ref="G4:G42" si="0">E4-F4</f>
        <v>563356.44519999996</v>
      </c>
      <c r="H4" s="27">
        <f>RA!J8</f>
        <v>19.427500944067599</v>
      </c>
      <c r="I4" s="20">
        <f>VLOOKUP(B4,RMS!B:D,3,FALSE)</f>
        <v>699192.66943076905</v>
      </c>
      <c r="J4" s="21">
        <f>VLOOKUP(B4,RMS!B:E,4,FALSE)</f>
        <v>563356.45433760702</v>
      </c>
      <c r="K4" s="22">
        <f t="shared" ref="K4:K42" si="1">E4-I4</f>
        <v>-0.6972307690884918</v>
      </c>
      <c r="L4" s="22">
        <f t="shared" ref="L4:L42" si="2">G4-J4</f>
        <v>-9.1376070631667972E-3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85571.710699999996</v>
      </c>
      <c r="F5" s="25">
        <f>VLOOKUP(C5,RA!B9:I39,8,0)</f>
        <v>18123.0906</v>
      </c>
      <c r="G5" s="16">
        <f t="shared" si="0"/>
        <v>67448.6201</v>
      </c>
      <c r="H5" s="27">
        <f>RA!J9</f>
        <v>21.178834046612099</v>
      </c>
      <c r="I5" s="20">
        <f>VLOOKUP(B5,RMS!B:D,3,FALSE)</f>
        <v>85571.741760683799</v>
      </c>
      <c r="J5" s="21">
        <f>VLOOKUP(B5,RMS!B:E,4,FALSE)</f>
        <v>67448.620931623896</v>
      </c>
      <c r="K5" s="22">
        <f t="shared" si="1"/>
        <v>-3.1060683802934363E-2</v>
      </c>
      <c r="L5" s="22">
        <f t="shared" si="2"/>
        <v>-8.3162389637436718E-4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142743.22140000001</v>
      </c>
      <c r="F6" s="25">
        <f>VLOOKUP(C6,RA!B10:I40,8,0)</f>
        <v>43097.0697</v>
      </c>
      <c r="G6" s="16">
        <f t="shared" si="0"/>
        <v>99646.151700000017</v>
      </c>
      <c r="H6" s="27">
        <f>RA!J10</f>
        <v>30.192025426714899</v>
      </c>
      <c r="I6" s="20">
        <f>VLOOKUP(B6,RMS!B:D,3,FALSE)</f>
        <v>142745.57062257</v>
      </c>
      <c r="J6" s="21">
        <f>VLOOKUP(B6,RMS!B:E,4,FALSE)</f>
        <v>99646.150825889999</v>
      </c>
      <c r="K6" s="22">
        <f>E6-I6</f>
        <v>-2.349222569988342</v>
      </c>
      <c r="L6" s="22">
        <f t="shared" si="2"/>
        <v>8.7411001732107252E-4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52457.542500000003</v>
      </c>
      <c r="F7" s="25">
        <f>VLOOKUP(C7,RA!B11:I41,8,0)</f>
        <v>7162.2915000000003</v>
      </c>
      <c r="G7" s="16">
        <f t="shared" si="0"/>
        <v>45295.251000000004</v>
      </c>
      <c r="H7" s="27">
        <f>RA!J11</f>
        <v>13.653501781941101</v>
      </c>
      <c r="I7" s="20">
        <f>VLOOKUP(B7,RMS!B:D,3,FALSE)</f>
        <v>52457.590177354199</v>
      </c>
      <c r="J7" s="21">
        <f>VLOOKUP(B7,RMS!B:E,4,FALSE)</f>
        <v>45295.250656584198</v>
      </c>
      <c r="K7" s="22">
        <f t="shared" si="1"/>
        <v>-4.7677354195911903E-2</v>
      </c>
      <c r="L7" s="22">
        <f t="shared" si="2"/>
        <v>3.4341580612817779E-4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143691.52249999999</v>
      </c>
      <c r="F8" s="25">
        <f>VLOOKUP(C8,RA!B12:I42,8,0)</f>
        <v>24804.3325</v>
      </c>
      <c r="G8" s="16">
        <f t="shared" si="0"/>
        <v>118887.18999999999</v>
      </c>
      <c r="H8" s="27">
        <f>RA!J12</f>
        <v>17.262210093152898</v>
      </c>
      <c r="I8" s="20">
        <f>VLOOKUP(B8,RMS!B:D,3,FALSE)</f>
        <v>143691.53474017099</v>
      </c>
      <c r="J8" s="21">
        <f>VLOOKUP(B8,RMS!B:E,4,FALSE)</f>
        <v>118887.18931880299</v>
      </c>
      <c r="K8" s="22">
        <f t="shared" si="1"/>
        <v>-1.224017099593766E-2</v>
      </c>
      <c r="L8" s="22">
        <f t="shared" si="2"/>
        <v>6.8119699426461011E-4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233270.11859999999</v>
      </c>
      <c r="F9" s="25">
        <f>VLOOKUP(C9,RA!B13:I43,8,0)</f>
        <v>68025.786099999998</v>
      </c>
      <c r="G9" s="16">
        <f t="shared" si="0"/>
        <v>165244.33249999999</v>
      </c>
      <c r="H9" s="27">
        <f>RA!J13</f>
        <v>29.1618088541581</v>
      </c>
      <c r="I9" s="20">
        <f>VLOOKUP(B9,RMS!B:D,3,FALSE)</f>
        <v>233270.23771025601</v>
      </c>
      <c r="J9" s="21">
        <f>VLOOKUP(B9,RMS!B:E,4,FALSE)</f>
        <v>165244.33274957299</v>
      </c>
      <c r="K9" s="22">
        <f t="shared" si="1"/>
        <v>-0.11911025602603331</v>
      </c>
      <c r="L9" s="22">
        <f t="shared" si="2"/>
        <v>-2.4957300047390163E-4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109438.9601</v>
      </c>
      <c r="F10" s="25">
        <f>VLOOKUP(C10,RA!B14:I43,8,0)</f>
        <v>22773.833299999998</v>
      </c>
      <c r="G10" s="16">
        <f t="shared" si="0"/>
        <v>86665.126799999998</v>
      </c>
      <c r="H10" s="27">
        <f>RA!J14</f>
        <v>20.809621435721201</v>
      </c>
      <c r="I10" s="20">
        <f>VLOOKUP(B10,RMS!B:D,3,FALSE)</f>
        <v>109438.965290598</v>
      </c>
      <c r="J10" s="21">
        <f>VLOOKUP(B10,RMS!B:E,4,FALSE)</f>
        <v>86665.125878632505</v>
      </c>
      <c r="K10" s="22">
        <f t="shared" si="1"/>
        <v>-5.1905980071751401E-3</v>
      </c>
      <c r="L10" s="22">
        <f t="shared" si="2"/>
        <v>9.2136749299243093E-4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98500.134600000005</v>
      </c>
      <c r="F11" s="25">
        <f>VLOOKUP(C11,RA!B15:I44,8,0)</f>
        <v>4105.9665999999997</v>
      </c>
      <c r="G11" s="16">
        <f t="shared" si="0"/>
        <v>94394.168000000005</v>
      </c>
      <c r="H11" s="27">
        <f>RA!J15</f>
        <v>4.1684883139235804</v>
      </c>
      <c r="I11" s="20">
        <f>VLOOKUP(B11,RMS!B:D,3,FALSE)</f>
        <v>98500.152775213704</v>
      </c>
      <c r="J11" s="21">
        <f>VLOOKUP(B11,RMS!B:E,4,FALSE)</f>
        <v>94394.168845299093</v>
      </c>
      <c r="K11" s="22">
        <f t="shared" si="1"/>
        <v>-1.8175213699578308E-2</v>
      </c>
      <c r="L11" s="22">
        <f t="shared" si="2"/>
        <v>-8.4529908781405538E-4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1078909.5496</v>
      </c>
      <c r="F12" s="25">
        <f>VLOOKUP(C12,RA!B16:I45,8,0)</f>
        <v>30681.597000000002</v>
      </c>
      <c r="G12" s="16">
        <f t="shared" si="0"/>
        <v>1048227.9526000001</v>
      </c>
      <c r="H12" s="27">
        <f>RA!J16</f>
        <v>2.8437598880624502</v>
      </c>
      <c r="I12" s="20">
        <f>VLOOKUP(B12,RMS!B:D,3,FALSE)</f>
        <v>1078908.40251224</v>
      </c>
      <c r="J12" s="21">
        <f>VLOOKUP(B12,RMS!B:E,4,FALSE)</f>
        <v>1048227.9522666699</v>
      </c>
      <c r="K12" s="22">
        <f t="shared" si="1"/>
        <v>1.1470877600368112</v>
      </c>
      <c r="L12" s="22">
        <f t="shared" si="2"/>
        <v>3.3333012834191322E-4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436699.3591</v>
      </c>
      <c r="F13" s="25">
        <f>VLOOKUP(C13,RA!B17:I46,8,0)</f>
        <v>54677.995799999997</v>
      </c>
      <c r="G13" s="16">
        <f t="shared" si="0"/>
        <v>382021.36330000003</v>
      </c>
      <c r="H13" s="27">
        <f>RA!J17</f>
        <v>12.520741022539299</v>
      </c>
      <c r="I13" s="20">
        <f>VLOOKUP(B13,RMS!B:D,3,FALSE)</f>
        <v>436699.37406581198</v>
      </c>
      <c r="J13" s="21">
        <f>VLOOKUP(B13,RMS!B:E,4,FALSE)</f>
        <v>382021.36442820501</v>
      </c>
      <c r="K13" s="22">
        <f t="shared" si="1"/>
        <v>-1.4965811977162957E-2</v>
      </c>
      <c r="L13" s="22">
        <f t="shared" si="2"/>
        <v>-1.1282049817964435E-3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1658075.4044999999</v>
      </c>
      <c r="F14" s="25">
        <f>VLOOKUP(C14,RA!B18:I47,8,0)</f>
        <v>216780.80189999999</v>
      </c>
      <c r="G14" s="16">
        <f t="shared" si="0"/>
        <v>1441294.6025999999</v>
      </c>
      <c r="H14" s="27">
        <f>RA!J18</f>
        <v>13.0742426618029</v>
      </c>
      <c r="I14" s="20">
        <f>VLOOKUP(B14,RMS!B:D,3,FALSE)</f>
        <v>1658074.2556521399</v>
      </c>
      <c r="J14" s="21">
        <f>VLOOKUP(B14,RMS!B:E,4,FALSE)</f>
        <v>1441294.5919598299</v>
      </c>
      <c r="K14" s="22">
        <f t="shared" si="1"/>
        <v>1.148847860051319</v>
      </c>
      <c r="L14" s="22">
        <f t="shared" si="2"/>
        <v>1.0640169959515333E-2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390362.28240000003</v>
      </c>
      <c r="F15" s="25">
        <f>VLOOKUP(C15,RA!B19:I48,8,0)</f>
        <v>27630.2444</v>
      </c>
      <c r="G15" s="16">
        <f t="shared" si="0"/>
        <v>362732.038</v>
      </c>
      <c r="H15" s="27">
        <f>RA!J19</f>
        <v>7.0781029945120499</v>
      </c>
      <c r="I15" s="20">
        <f>VLOOKUP(B15,RMS!B:D,3,FALSE)</f>
        <v>390362.31585982902</v>
      </c>
      <c r="J15" s="21">
        <f>VLOOKUP(B15,RMS!B:E,4,FALSE)</f>
        <v>362732.03694957303</v>
      </c>
      <c r="K15" s="22">
        <f t="shared" si="1"/>
        <v>-3.345982899190858E-2</v>
      </c>
      <c r="L15" s="22">
        <f t="shared" si="2"/>
        <v>1.0504269739612937E-3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1032400.3447</v>
      </c>
      <c r="F16" s="25">
        <f>VLOOKUP(C16,RA!B20:I49,8,0)</f>
        <v>87635.496799999994</v>
      </c>
      <c r="G16" s="16">
        <f t="shared" si="0"/>
        <v>944764.84790000005</v>
      </c>
      <c r="H16" s="27">
        <f>RA!J20</f>
        <v>8.4885187466171903</v>
      </c>
      <c r="I16" s="20">
        <f>VLOOKUP(B16,RMS!B:D,3,FALSE)</f>
        <v>1032400.2161225399</v>
      </c>
      <c r="J16" s="21">
        <f>VLOOKUP(B16,RMS!B:E,4,FALSE)</f>
        <v>944764.84790000005</v>
      </c>
      <c r="K16" s="22">
        <f t="shared" si="1"/>
        <v>0.12857746006920934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340826.89189999999</v>
      </c>
      <c r="F17" s="25">
        <f>VLOOKUP(C17,RA!B21:I50,8,0)</f>
        <v>48122.193299999999</v>
      </c>
      <c r="G17" s="16">
        <f t="shared" si="0"/>
        <v>292704.6986</v>
      </c>
      <c r="H17" s="27">
        <f>RA!J21</f>
        <v>14.119247759979899</v>
      </c>
      <c r="I17" s="20">
        <f>VLOOKUP(B17,RMS!B:D,3,FALSE)</f>
        <v>340826.25378643803</v>
      </c>
      <c r="J17" s="21">
        <f>VLOOKUP(B17,RMS!B:E,4,FALSE)</f>
        <v>292704.69835420902</v>
      </c>
      <c r="K17" s="22">
        <f t="shared" si="1"/>
        <v>0.63811356195947155</v>
      </c>
      <c r="L17" s="22">
        <f t="shared" si="2"/>
        <v>2.4579098680987954E-4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1463656.1414999999</v>
      </c>
      <c r="F18" s="25">
        <f>VLOOKUP(C18,RA!B22:I51,8,0)</f>
        <v>86757.954100000003</v>
      </c>
      <c r="G18" s="16">
        <f t="shared" si="0"/>
        <v>1376898.1873999999</v>
      </c>
      <c r="H18" s="27">
        <f>RA!J22</f>
        <v>5.9274819843332702</v>
      </c>
      <c r="I18" s="20">
        <f>VLOOKUP(B18,RMS!B:D,3,FALSE)</f>
        <v>1463657.5443641599</v>
      </c>
      <c r="J18" s="21">
        <f>VLOOKUP(B18,RMS!B:E,4,FALSE)</f>
        <v>1376898.18507965</v>
      </c>
      <c r="K18" s="22">
        <f t="shared" si="1"/>
        <v>-1.4028641600161791</v>
      </c>
      <c r="L18" s="22">
        <f t="shared" si="2"/>
        <v>2.3203499149531126E-3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2607703.4597</v>
      </c>
      <c r="F19" s="25">
        <f>VLOOKUP(C19,RA!B23:I52,8,0)</f>
        <v>138369.90359999999</v>
      </c>
      <c r="G19" s="16">
        <f t="shared" si="0"/>
        <v>2469333.5561000002</v>
      </c>
      <c r="H19" s="27">
        <f>RA!J23</f>
        <v>5.30619779965006</v>
      </c>
      <c r="I19" s="20">
        <f>VLOOKUP(B19,RMS!B:D,3,FALSE)</f>
        <v>2607704.1866931599</v>
      </c>
      <c r="J19" s="21">
        <f>VLOOKUP(B19,RMS!B:E,4,FALSE)</f>
        <v>2469333.5856504301</v>
      </c>
      <c r="K19" s="22">
        <f t="shared" si="1"/>
        <v>-0.72699315985664725</v>
      </c>
      <c r="L19" s="22">
        <f t="shared" si="2"/>
        <v>-2.9550429899245501E-2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282734.94380000001</v>
      </c>
      <c r="F20" s="25">
        <f>VLOOKUP(C20,RA!B24:I53,8,0)</f>
        <v>43045.270400000001</v>
      </c>
      <c r="G20" s="16">
        <f t="shared" si="0"/>
        <v>239689.6734</v>
      </c>
      <c r="H20" s="27">
        <f>RA!J24</f>
        <v>15.224602173847</v>
      </c>
      <c r="I20" s="20">
        <f>VLOOKUP(B20,RMS!B:D,3,FALSE)</f>
        <v>282734.937936412</v>
      </c>
      <c r="J20" s="21">
        <f>VLOOKUP(B20,RMS!B:E,4,FALSE)</f>
        <v>239689.68380809901</v>
      </c>
      <c r="K20" s="22">
        <f t="shared" si="1"/>
        <v>5.8635880122892559E-3</v>
      </c>
      <c r="L20" s="22">
        <f t="shared" si="2"/>
        <v>-1.0408099013147876E-2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264163.39889999997</v>
      </c>
      <c r="F21" s="25">
        <f>VLOOKUP(C21,RA!B25:I54,8,0)</f>
        <v>23892.003400000001</v>
      </c>
      <c r="G21" s="16">
        <f t="shared" si="0"/>
        <v>240271.39549999998</v>
      </c>
      <c r="H21" s="27">
        <f>RA!J25</f>
        <v>9.0444033880122792</v>
      </c>
      <c r="I21" s="20">
        <f>VLOOKUP(B21,RMS!B:D,3,FALSE)</f>
        <v>264163.38241839502</v>
      </c>
      <c r="J21" s="21">
        <f>VLOOKUP(B21,RMS!B:E,4,FALSE)</f>
        <v>240271.38204558601</v>
      </c>
      <c r="K21" s="22">
        <f t="shared" si="1"/>
        <v>1.6481604950968176E-2</v>
      </c>
      <c r="L21" s="22">
        <f t="shared" si="2"/>
        <v>1.345441397279501E-2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760964.64399999997</v>
      </c>
      <c r="F22" s="25">
        <f>VLOOKUP(C22,RA!B26:I55,8,0)</f>
        <v>165408.44010000001</v>
      </c>
      <c r="G22" s="16">
        <f t="shared" si="0"/>
        <v>595556.20389999996</v>
      </c>
      <c r="H22" s="27">
        <f>RA!J26</f>
        <v>21.736678754289098</v>
      </c>
      <c r="I22" s="20">
        <f>VLOOKUP(B22,RMS!B:D,3,FALSE)</f>
        <v>760964.557323077</v>
      </c>
      <c r="J22" s="21">
        <f>VLOOKUP(B22,RMS!B:E,4,FALSE)</f>
        <v>595556.19955920905</v>
      </c>
      <c r="K22" s="22">
        <f t="shared" si="1"/>
        <v>8.667692297603935E-2</v>
      </c>
      <c r="L22" s="22">
        <f t="shared" si="2"/>
        <v>4.3407909106463194E-3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213832.43470000001</v>
      </c>
      <c r="F23" s="25">
        <f>VLOOKUP(C23,RA!B27:I56,8,0)</f>
        <v>57857.622000000003</v>
      </c>
      <c r="G23" s="16">
        <f t="shared" si="0"/>
        <v>155974.81270000001</v>
      </c>
      <c r="H23" s="27">
        <f>RA!J27</f>
        <v>27.057458369761498</v>
      </c>
      <c r="I23" s="20">
        <f>VLOOKUP(B23,RMS!B:D,3,FALSE)</f>
        <v>213832.258907132</v>
      </c>
      <c r="J23" s="21">
        <f>VLOOKUP(B23,RMS!B:E,4,FALSE)</f>
        <v>155974.824115072</v>
      </c>
      <c r="K23" s="22">
        <f t="shared" si="1"/>
        <v>0.17579286801628768</v>
      </c>
      <c r="L23" s="22">
        <f t="shared" si="2"/>
        <v>-1.1415071989176795E-2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925178.3149</v>
      </c>
      <c r="F24" s="25">
        <f>VLOOKUP(C24,RA!B28:I57,8,0)</f>
        <v>55055.056299999997</v>
      </c>
      <c r="G24" s="16">
        <f t="shared" si="0"/>
        <v>870123.25860000006</v>
      </c>
      <c r="H24" s="27">
        <f>RA!J28</f>
        <v>5.9507508350918004</v>
      </c>
      <c r="I24" s="20">
        <f>VLOOKUP(B24,RMS!B:D,3,FALSE)</f>
        <v>925178.373187611</v>
      </c>
      <c r="J24" s="21">
        <f>VLOOKUP(B24,RMS!B:E,4,FALSE)</f>
        <v>870123.25549822999</v>
      </c>
      <c r="K24" s="22">
        <f t="shared" si="1"/>
        <v>-5.8287610998377204E-2</v>
      </c>
      <c r="L24" s="22">
        <f t="shared" si="2"/>
        <v>3.1017700675874949E-3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697186.65720000002</v>
      </c>
      <c r="F25" s="25">
        <f>VLOOKUP(C25,RA!B29:I58,8,0)</f>
        <v>109939.0963</v>
      </c>
      <c r="G25" s="16">
        <f t="shared" si="0"/>
        <v>587247.56090000004</v>
      </c>
      <c r="H25" s="27">
        <f>RA!J29</f>
        <v>15.7689616065705</v>
      </c>
      <c r="I25" s="20">
        <f>VLOOKUP(B25,RMS!B:D,3,FALSE)</f>
        <v>697188.106770796</v>
      </c>
      <c r="J25" s="21">
        <f>VLOOKUP(B25,RMS!B:E,4,FALSE)</f>
        <v>587247.54085366603</v>
      </c>
      <c r="K25" s="22">
        <f t="shared" si="1"/>
        <v>-1.4495707959868014</v>
      </c>
      <c r="L25" s="22">
        <f t="shared" si="2"/>
        <v>2.0046334015205503E-2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1063088.7098999999</v>
      </c>
      <c r="F26" s="25">
        <f>VLOOKUP(C26,RA!B30:I59,8,0)</f>
        <v>117151.367</v>
      </c>
      <c r="G26" s="16">
        <f t="shared" si="0"/>
        <v>945937.34289999993</v>
      </c>
      <c r="H26" s="27">
        <f>RA!J30</f>
        <v>11.019905103782</v>
      </c>
      <c r="I26" s="20">
        <f>VLOOKUP(B26,RMS!B:D,3,FALSE)</f>
        <v>1063088.6445637201</v>
      </c>
      <c r="J26" s="21">
        <f>VLOOKUP(B26,RMS!B:E,4,FALSE)</f>
        <v>945937.34258797497</v>
      </c>
      <c r="K26" s="22">
        <f t="shared" si="1"/>
        <v>6.533627980388701E-2</v>
      </c>
      <c r="L26" s="22">
        <f t="shared" si="2"/>
        <v>3.1202496029436588E-4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801871.39720000001</v>
      </c>
      <c r="F27" s="25">
        <f>VLOOKUP(C27,RA!B31:I60,8,0)</f>
        <v>30106.021499999999</v>
      </c>
      <c r="G27" s="16">
        <f t="shared" si="0"/>
        <v>771765.37569999998</v>
      </c>
      <c r="H27" s="27">
        <f>RA!J31</f>
        <v>3.75447005656084</v>
      </c>
      <c r="I27" s="20">
        <f>VLOOKUP(B27,RMS!B:D,3,FALSE)</f>
        <v>801871.33793716796</v>
      </c>
      <c r="J27" s="21">
        <f>VLOOKUP(B27,RMS!B:E,4,FALSE)</f>
        <v>771765.35843893804</v>
      </c>
      <c r="K27" s="22">
        <f t="shared" si="1"/>
        <v>5.9262832044623792E-2</v>
      </c>
      <c r="L27" s="22">
        <f t="shared" si="2"/>
        <v>1.726106193382293E-2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115517.3703</v>
      </c>
      <c r="F28" s="25">
        <f>VLOOKUP(C28,RA!B32:I61,8,0)</f>
        <v>26637.131099999999</v>
      </c>
      <c r="G28" s="16">
        <f t="shared" si="0"/>
        <v>88880.239199999996</v>
      </c>
      <c r="H28" s="27">
        <f>RA!J32</f>
        <v>23.058983277426599</v>
      </c>
      <c r="I28" s="20">
        <f>VLOOKUP(B28,RMS!B:D,3,FALSE)</f>
        <v>115517.298324401</v>
      </c>
      <c r="J28" s="21">
        <f>VLOOKUP(B28,RMS!B:E,4,FALSE)</f>
        <v>88880.247997945393</v>
      </c>
      <c r="K28" s="22">
        <f t="shared" si="1"/>
        <v>7.1975598999415524E-2</v>
      </c>
      <c r="L28" s="22">
        <f t="shared" si="2"/>
        <v>-8.7979453965090215E-3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166568.64379999999</v>
      </c>
      <c r="F30" s="25">
        <f>VLOOKUP(C30,RA!B34:I64,8,0)</f>
        <v>26001.133600000001</v>
      </c>
      <c r="G30" s="16">
        <f t="shared" si="0"/>
        <v>140567.51019999999</v>
      </c>
      <c r="H30" s="27">
        <f>RA!J34</f>
        <v>15.609860899882101</v>
      </c>
      <c r="I30" s="20">
        <f>VLOOKUP(B30,RMS!B:D,3,FALSE)</f>
        <v>166568.6617</v>
      </c>
      <c r="J30" s="21">
        <f>VLOOKUP(B30,RMS!B:E,4,FALSE)</f>
        <v>140567.49110000001</v>
      </c>
      <c r="K30" s="22">
        <f t="shared" si="1"/>
        <v>-1.7900000006193295E-2</v>
      </c>
      <c r="L30" s="22">
        <f t="shared" si="2"/>
        <v>1.9099999975878745E-2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164880.37</v>
      </c>
      <c r="F32" s="25">
        <f>VLOOKUP(C32,RA!B34:I65,8,0)</f>
        <v>2298.8000000000002</v>
      </c>
      <c r="G32" s="16">
        <f t="shared" si="0"/>
        <v>162581.57</v>
      </c>
      <c r="H32" s="27">
        <f>RA!J34</f>
        <v>15.609860899882101</v>
      </c>
      <c r="I32" s="20">
        <f>VLOOKUP(B32,RMS!B:D,3,FALSE)</f>
        <v>164880.37</v>
      </c>
      <c r="J32" s="21">
        <f>VLOOKUP(B32,RMS!B:E,4,FALSE)</f>
        <v>162581.57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157177.88</v>
      </c>
      <c r="F33" s="25">
        <f>VLOOKUP(C33,RA!B34:I65,8,0)</f>
        <v>-14855.39</v>
      </c>
      <c r="G33" s="16">
        <f t="shared" si="0"/>
        <v>172033.27000000002</v>
      </c>
      <c r="H33" s="27">
        <f>RA!J34</f>
        <v>15.609860899882101</v>
      </c>
      <c r="I33" s="20">
        <f>VLOOKUP(B33,RMS!B:D,3,FALSE)</f>
        <v>157177.88</v>
      </c>
      <c r="J33" s="21">
        <f>VLOOKUP(B33,RMS!B:E,4,FALSE)</f>
        <v>172033.27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1125435.3500000001</v>
      </c>
      <c r="F34" s="25">
        <f>VLOOKUP(C34,RA!B34:I66,8,0)</f>
        <v>-31265.119999999999</v>
      </c>
      <c r="G34" s="16">
        <f t="shared" si="0"/>
        <v>1156700.4700000002</v>
      </c>
      <c r="H34" s="27">
        <f>RA!J35</f>
        <v>0</v>
      </c>
      <c r="I34" s="20">
        <f>VLOOKUP(B34,RMS!B:D,3,FALSE)</f>
        <v>1125435.3500000001</v>
      </c>
      <c r="J34" s="21">
        <f>VLOOKUP(B34,RMS!B:E,4,FALSE)</f>
        <v>1156700.47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213375.46</v>
      </c>
      <c r="F35" s="25">
        <f>VLOOKUP(C35,RA!B34:I67,8,0)</f>
        <v>-31377.41</v>
      </c>
      <c r="G35" s="16">
        <f t="shared" si="0"/>
        <v>244752.87</v>
      </c>
      <c r="H35" s="27">
        <f>RA!J34</f>
        <v>15.609860899882101</v>
      </c>
      <c r="I35" s="20">
        <f>VLOOKUP(B35,RMS!B:D,3,FALSE)</f>
        <v>213375.46</v>
      </c>
      <c r="J35" s="21">
        <f>VLOOKUP(B35,RMS!B:E,4,FALSE)</f>
        <v>244752.87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43103.8462</v>
      </c>
      <c r="F37" s="25">
        <f>VLOOKUP(C37,RA!B8:I68,8,0)</f>
        <v>2595.8780999999999</v>
      </c>
      <c r="G37" s="16">
        <f t="shared" si="0"/>
        <v>40507.968099999998</v>
      </c>
      <c r="H37" s="27">
        <f>RA!J35</f>
        <v>0</v>
      </c>
      <c r="I37" s="20">
        <f>VLOOKUP(B37,RMS!B:D,3,FALSE)</f>
        <v>43103.8461538462</v>
      </c>
      <c r="J37" s="21">
        <f>VLOOKUP(B37,RMS!B:E,4,FALSE)</f>
        <v>40507.967948717902</v>
      </c>
      <c r="K37" s="22">
        <f t="shared" si="1"/>
        <v>4.6153800212778151E-5</v>
      </c>
      <c r="L37" s="22">
        <f t="shared" si="2"/>
        <v>1.5128209633985534E-4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377616.68770000001</v>
      </c>
      <c r="F38" s="25">
        <f>VLOOKUP(C38,RA!B8:I69,8,0)</f>
        <v>17371.831200000001</v>
      </c>
      <c r="G38" s="16">
        <f t="shared" si="0"/>
        <v>360244.85649999999</v>
      </c>
      <c r="H38" s="27">
        <f>RA!J36</f>
        <v>1.39422297511826</v>
      </c>
      <c r="I38" s="20">
        <f>VLOOKUP(B38,RMS!B:D,3,FALSE)</f>
        <v>377616.684488889</v>
      </c>
      <c r="J38" s="21">
        <f>VLOOKUP(B38,RMS!B:E,4,FALSE)</f>
        <v>360244.85316752101</v>
      </c>
      <c r="K38" s="22">
        <f t="shared" si="1"/>
        <v>3.2111110049299896E-3</v>
      </c>
      <c r="L38" s="22">
        <f t="shared" si="2"/>
        <v>3.3324789837934077E-3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55912.01</v>
      </c>
      <c r="F39" s="25">
        <f>VLOOKUP(C39,RA!B9:I70,8,0)</f>
        <v>-5676.14</v>
      </c>
      <c r="G39" s="16">
        <f t="shared" si="0"/>
        <v>61588.15</v>
      </c>
      <c r="H39" s="27">
        <f>RA!J37</f>
        <v>-9.4513235577423504</v>
      </c>
      <c r="I39" s="20">
        <f>VLOOKUP(B39,RMS!B:D,3,FALSE)</f>
        <v>55912.01</v>
      </c>
      <c r="J39" s="21">
        <f>VLOOKUP(B39,RMS!B:E,4,FALSE)</f>
        <v>61588.15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95500</v>
      </c>
      <c r="F40" s="25">
        <f>VLOOKUP(C40,RA!B10:I71,8,0)</f>
        <v>10839.82</v>
      </c>
      <c r="G40" s="16">
        <f t="shared" si="0"/>
        <v>84660.18</v>
      </c>
      <c r="H40" s="27">
        <f>RA!J38</f>
        <v>-2.7780467354255398</v>
      </c>
      <c r="I40" s="20">
        <f>VLOOKUP(B40,RMS!B:D,3,FALSE)</f>
        <v>95500</v>
      </c>
      <c r="J40" s="21">
        <f>VLOOKUP(B40,RMS!B:E,4,FALSE)</f>
        <v>84660.18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-2222.2222000000002</v>
      </c>
      <c r="F41" s="25">
        <f>VLOOKUP(C41,RA!B11:I72,8,0)</f>
        <v>-2222.2220000000002</v>
      </c>
      <c r="G41" s="16">
        <f t="shared" si="0"/>
        <v>-1.9999999994979589E-4</v>
      </c>
      <c r="H41" s="27">
        <f>RA!J39</f>
        <v>-14.7052571087603</v>
      </c>
      <c r="I41" s="20">
        <f>VLOOKUP(B41,RMS!B:D,3,FALSE)</f>
        <v>-2222.2222000000002</v>
      </c>
      <c r="J41" s="21">
        <f>VLOOKUP(B41,RMS!B:E,4,FALSE)</f>
        <v>-2.0000000000000001E-4</v>
      </c>
      <c r="K41" s="22">
        <f t="shared" si="1"/>
        <v>0</v>
      </c>
      <c r="L41" s="22">
        <f t="shared" si="2"/>
        <v>5.0204117122212844E-14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11859.242899999999</v>
      </c>
      <c r="F42" s="25">
        <f>VLOOKUP(C42,RA!B8:I72,8,0)</f>
        <v>611.75630000000001</v>
      </c>
      <c r="G42" s="16">
        <f t="shared" si="0"/>
        <v>11247.4866</v>
      </c>
      <c r="H42" s="27">
        <f>RA!J39</f>
        <v>-14.7052571087603</v>
      </c>
      <c r="I42" s="20">
        <f>VLOOKUP(B42,RMS!B:D,3,FALSE)</f>
        <v>11859.242871189799</v>
      </c>
      <c r="J42" s="21">
        <f>VLOOKUP(B42,RMS!B:E,4,FALSE)</f>
        <v>11247.4868466833</v>
      </c>
      <c r="K42" s="22">
        <f t="shared" si="1"/>
        <v>2.8810200092266314E-5</v>
      </c>
      <c r="L42" s="22">
        <f t="shared" si="2"/>
        <v>-2.4668329933774658E-4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activeCell="B51" sqref="B51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18107243.7553</v>
      </c>
      <c r="E7" s="53">
        <v>18593549.488600001</v>
      </c>
      <c r="F7" s="54">
        <v>97.3845460029127</v>
      </c>
      <c r="G7" s="53">
        <v>20931815.714400001</v>
      </c>
      <c r="H7" s="54">
        <v>-13.494156444139</v>
      </c>
      <c r="I7" s="53">
        <v>1617999.0294999999</v>
      </c>
      <c r="J7" s="54">
        <v>8.9356450455161696</v>
      </c>
      <c r="K7" s="53">
        <v>2049285.2975000001</v>
      </c>
      <c r="L7" s="54">
        <v>9.7902892203001706</v>
      </c>
      <c r="M7" s="54">
        <v>-0.210456918090488</v>
      </c>
      <c r="N7" s="53">
        <v>470393520.29570001</v>
      </c>
      <c r="O7" s="53">
        <v>4528140447.8920002</v>
      </c>
      <c r="P7" s="53">
        <v>1047029</v>
      </c>
      <c r="Q7" s="53">
        <v>1209282</v>
      </c>
      <c r="R7" s="54">
        <v>-13.417300513858599</v>
      </c>
      <c r="S7" s="53">
        <v>17.2939276326635</v>
      </c>
      <c r="T7" s="53">
        <v>19.105690847296199</v>
      </c>
      <c r="U7" s="55">
        <v>-10.476296958770501</v>
      </c>
    </row>
    <row r="8" spans="1:23" ht="12" thickBot="1">
      <c r="A8" s="81">
        <v>42576</v>
      </c>
      <c r="B8" s="71" t="s">
        <v>6</v>
      </c>
      <c r="C8" s="72"/>
      <c r="D8" s="56">
        <v>699191.97219999996</v>
      </c>
      <c r="E8" s="56">
        <v>645641.46019999997</v>
      </c>
      <c r="F8" s="57">
        <v>108.294156323761</v>
      </c>
      <c r="G8" s="56">
        <v>778502.40619999997</v>
      </c>
      <c r="H8" s="57">
        <v>-10.1875644016474</v>
      </c>
      <c r="I8" s="56">
        <v>135835.527</v>
      </c>
      <c r="J8" s="57">
        <v>19.427500944067599</v>
      </c>
      <c r="K8" s="56">
        <v>110823.2289</v>
      </c>
      <c r="L8" s="57">
        <v>14.2354381974163</v>
      </c>
      <c r="M8" s="57">
        <v>0.22569544623690299</v>
      </c>
      <c r="N8" s="56">
        <v>17923244.537599999</v>
      </c>
      <c r="O8" s="56">
        <v>163032312.10859999</v>
      </c>
      <c r="P8" s="56">
        <v>51936</v>
      </c>
      <c r="Q8" s="56">
        <v>61787</v>
      </c>
      <c r="R8" s="57">
        <v>-15.943483256995799</v>
      </c>
      <c r="S8" s="56">
        <v>13.4625687808071</v>
      </c>
      <c r="T8" s="56">
        <v>14.148127280819599</v>
      </c>
      <c r="U8" s="58">
        <v>-5.0923305289983603</v>
      </c>
    </row>
    <row r="9" spans="1:23" ht="12" thickBot="1">
      <c r="A9" s="82"/>
      <c r="B9" s="71" t="s">
        <v>7</v>
      </c>
      <c r="C9" s="72"/>
      <c r="D9" s="56">
        <v>85571.710699999996</v>
      </c>
      <c r="E9" s="56">
        <v>110912.57120000001</v>
      </c>
      <c r="F9" s="57">
        <v>77.152400105931406</v>
      </c>
      <c r="G9" s="56">
        <v>127494.1256</v>
      </c>
      <c r="H9" s="57">
        <v>-32.881840400652898</v>
      </c>
      <c r="I9" s="56">
        <v>18123.0906</v>
      </c>
      <c r="J9" s="57">
        <v>21.178834046612099</v>
      </c>
      <c r="K9" s="56">
        <v>26574.4084</v>
      </c>
      <c r="L9" s="57">
        <v>20.8436335987546</v>
      </c>
      <c r="M9" s="57">
        <v>-0.318024682724452</v>
      </c>
      <c r="N9" s="56">
        <v>2649495.4942000001</v>
      </c>
      <c r="O9" s="56">
        <v>23056906.5691</v>
      </c>
      <c r="P9" s="56">
        <v>5410</v>
      </c>
      <c r="Q9" s="56">
        <v>6209</v>
      </c>
      <c r="R9" s="57">
        <v>-12.868416814301799</v>
      </c>
      <c r="S9" s="56">
        <v>15.8173217560074</v>
      </c>
      <c r="T9" s="56">
        <v>16.692264551457601</v>
      </c>
      <c r="U9" s="58">
        <v>-5.5315483173873403</v>
      </c>
    </row>
    <row r="10" spans="1:23" ht="12" thickBot="1">
      <c r="A10" s="82"/>
      <c r="B10" s="71" t="s">
        <v>8</v>
      </c>
      <c r="C10" s="72"/>
      <c r="D10" s="56">
        <v>142743.22140000001</v>
      </c>
      <c r="E10" s="56">
        <v>182265.90150000001</v>
      </c>
      <c r="F10" s="57">
        <v>78.315922081563897</v>
      </c>
      <c r="G10" s="56">
        <v>214508.4939</v>
      </c>
      <c r="H10" s="57">
        <v>-33.455678698418197</v>
      </c>
      <c r="I10" s="56">
        <v>43097.0697</v>
      </c>
      <c r="J10" s="57">
        <v>30.192025426714899</v>
      </c>
      <c r="K10" s="56">
        <v>55584.157500000001</v>
      </c>
      <c r="L10" s="57">
        <v>25.9123340476729</v>
      </c>
      <c r="M10" s="57">
        <v>-0.22465192172787701</v>
      </c>
      <c r="N10" s="56">
        <v>3868153.3379000002</v>
      </c>
      <c r="O10" s="56">
        <v>40150079.727300003</v>
      </c>
      <c r="P10" s="56">
        <v>105913</v>
      </c>
      <c r="Q10" s="56">
        <v>120036</v>
      </c>
      <c r="R10" s="57">
        <v>-11.765636975573999</v>
      </c>
      <c r="S10" s="56">
        <v>1.3477403283827301</v>
      </c>
      <c r="T10" s="56">
        <v>1.3655190734446301</v>
      </c>
      <c r="U10" s="58">
        <v>-1.3191521161378501</v>
      </c>
    </row>
    <row r="11" spans="1:23" ht="12" thickBot="1">
      <c r="A11" s="82"/>
      <c r="B11" s="71" t="s">
        <v>9</v>
      </c>
      <c r="C11" s="72"/>
      <c r="D11" s="56">
        <v>52457.542500000003</v>
      </c>
      <c r="E11" s="56">
        <v>55632.878400000001</v>
      </c>
      <c r="F11" s="57">
        <v>94.292339365996199</v>
      </c>
      <c r="G11" s="56">
        <v>52553.133000000002</v>
      </c>
      <c r="H11" s="57">
        <v>-0.18189305668988601</v>
      </c>
      <c r="I11" s="56">
        <v>7162.2915000000003</v>
      </c>
      <c r="J11" s="57">
        <v>13.653501781941101</v>
      </c>
      <c r="K11" s="56">
        <v>11017.6589</v>
      </c>
      <c r="L11" s="57">
        <v>20.964799377422501</v>
      </c>
      <c r="M11" s="57">
        <v>-0.349926189855088</v>
      </c>
      <c r="N11" s="56">
        <v>1502782.0135999999</v>
      </c>
      <c r="O11" s="56">
        <v>13780062.638499999</v>
      </c>
      <c r="P11" s="56">
        <v>3401</v>
      </c>
      <c r="Q11" s="56">
        <v>3911</v>
      </c>
      <c r="R11" s="57">
        <v>-13.040143185886</v>
      </c>
      <c r="S11" s="56">
        <v>15.424152455160201</v>
      </c>
      <c r="T11" s="56">
        <v>15.5865960623881</v>
      </c>
      <c r="U11" s="58">
        <v>-1.0531768776283199</v>
      </c>
    </row>
    <row r="12" spans="1:23" ht="12" thickBot="1">
      <c r="A12" s="82"/>
      <c r="B12" s="71" t="s">
        <v>10</v>
      </c>
      <c r="C12" s="72"/>
      <c r="D12" s="56">
        <v>143691.52249999999</v>
      </c>
      <c r="E12" s="56">
        <v>133691.05379999999</v>
      </c>
      <c r="F12" s="57">
        <v>107.480282648501</v>
      </c>
      <c r="G12" s="56">
        <v>148064.4981</v>
      </c>
      <c r="H12" s="57">
        <v>-2.9534261461154498</v>
      </c>
      <c r="I12" s="56">
        <v>24804.3325</v>
      </c>
      <c r="J12" s="57">
        <v>17.262210093152898</v>
      </c>
      <c r="K12" s="56">
        <v>8697.0409999999993</v>
      </c>
      <c r="L12" s="57">
        <v>5.87381925552888</v>
      </c>
      <c r="M12" s="57">
        <v>1.8520427234964201</v>
      </c>
      <c r="N12" s="56">
        <v>4773335.8306</v>
      </c>
      <c r="O12" s="56">
        <v>49424017.439400002</v>
      </c>
      <c r="P12" s="56">
        <v>2612</v>
      </c>
      <c r="Q12" s="56">
        <v>3487</v>
      </c>
      <c r="R12" s="57">
        <v>-25.093203326641799</v>
      </c>
      <c r="S12" s="56">
        <v>55.012068338437999</v>
      </c>
      <c r="T12" s="56">
        <v>56.918685546314897</v>
      </c>
      <c r="U12" s="58">
        <v>-3.4658162571660802</v>
      </c>
    </row>
    <row r="13" spans="1:23" ht="12" thickBot="1">
      <c r="A13" s="82"/>
      <c r="B13" s="71" t="s">
        <v>11</v>
      </c>
      <c r="C13" s="72"/>
      <c r="D13" s="56">
        <v>233270.11859999999</v>
      </c>
      <c r="E13" s="56">
        <v>294273.75040000002</v>
      </c>
      <c r="F13" s="57">
        <v>79.269767786940207</v>
      </c>
      <c r="G13" s="56">
        <v>327307.37270000001</v>
      </c>
      <c r="H13" s="57">
        <v>-28.730563972413702</v>
      </c>
      <c r="I13" s="56">
        <v>68025.786099999998</v>
      </c>
      <c r="J13" s="57">
        <v>29.1618088541581</v>
      </c>
      <c r="K13" s="56">
        <v>56388.034699999997</v>
      </c>
      <c r="L13" s="57">
        <v>17.227853511165399</v>
      </c>
      <c r="M13" s="57">
        <v>0.206386895055237</v>
      </c>
      <c r="N13" s="56">
        <v>6951999.3064000001</v>
      </c>
      <c r="O13" s="56">
        <v>69721262.698200002</v>
      </c>
      <c r="P13" s="56">
        <v>13222</v>
      </c>
      <c r="Q13" s="56">
        <v>17897</v>
      </c>
      <c r="R13" s="57">
        <v>-26.121696373693901</v>
      </c>
      <c r="S13" s="56">
        <v>17.6425743911662</v>
      </c>
      <c r="T13" s="56">
        <v>18.173821383472099</v>
      </c>
      <c r="U13" s="58">
        <v>-3.0111648137465199</v>
      </c>
    </row>
    <row r="14" spans="1:23" ht="12" thickBot="1">
      <c r="A14" s="82"/>
      <c r="B14" s="71" t="s">
        <v>12</v>
      </c>
      <c r="C14" s="72"/>
      <c r="D14" s="56">
        <v>109438.9601</v>
      </c>
      <c r="E14" s="56">
        <v>136598.68150000001</v>
      </c>
      <c r="F14" s="57">
        <v>80.117142345916406</v>
      </c>
      <c r="G14" s="56">
        <v>166779.5773</v>
      </c>
      <c r="H14" s="57">
        <v>-34.381078383989902</v>
      </c>
      <c r="I14" s="56">
        <v>22773.833299999998</v>
      </c>
      <c r="J14" s="57">
        <v>20.809621435721201</v>
      </c>
      <c r="K14" s="56">
        <v>26347.639500000001</v>
      </c>
      <c r="L14" s="57">
        <v>15.7978812073653</v>
      </c>
      <c r="M14" s="57">
        <v>-0.13564046980375599</v>
      </c>
      <c r="N14" s="56">
        <v>3158378.1124999998</v>
      </c>
      <c r="O14" s="56">
        <v>31731262.1765</v>
      </c>
      <c r="P14" s="56">
        <v>2258</v>
      </c>
      <c r="Q14" s="56">
        <v>2712</v>
      </c>
      <c r="R14" s="57">
        <v>-16.740412979350999</v>
      </c>
      <c r="S14" s="56">
        <v>48.467209964570401</v>
      </c>
      <c r="T14" s="56">
        <v>46.340276474926299</v>
      </c>
      <c r="U14" s="58">
        <v>4.3883967969250799</v>
      </c>
    </row>
    <row r="15" spans="1:23" ht="12" thickBot="1">
      <c r="A15" s="82"/>
      <c r="B15" s="71" t="s">
        <v>13</v>
      </c>
      <c r="C15" s="72"/>
      <c r="D15" s="56">
        <v>98500.134600000005</v>
      </c>
      <c r="E15" s="56">
        <v>129147.3192</v>
      </c>
      <c r="F15" s="57">
        <v>76.269592903791406</v>
      </c>
      <c r="G15" s="56">
        <v>124753.38280000001</v>
      </c>
      <c r="H15" s="57">
        <v>-21.0441172902608</v>
      </c>
      <c r="I15" s="56">
        <v>4105.9665999999997</v>
      </c>
      <c r="J15" s="57">
        <v>4.1684883139235804</v>
      </c>
      <c r="K15" s="56">
        <v>14903.7588</v>
      </c>
      <c r="L15" s="57">
        <v>11.946576890738999</v>
      </c>
      <c r="M15" s="57">
        <v>-0.72450127145106502</v>
      </c>
      <c r="N15" s="56">
        <v>2621591.3785000001</v>
      </c>
      <c r="O15" s="56">
        <v>26642359.500999998</v>
      </c>
      <c r="P15" s="56">
        <v>5393</v>
      </c>
      <c r="Q15" s="56">
        <v>6604</v>
      </c>
      <c r="R15" s="57">
        <v>-18.337371290127201</v>
      </c>
      <c r="S15" s="56">
        <v>18.2644417949193</v>
      </c>
      <c r="T15" s="56">
        <v>18.374405738946098</v>
      </c>
      <c r="U15" s="58">
        <v>-0.60206572564043503</v>
      </c>
    </row>
    <row r="16" spans="1:23" ht="12" thickBot="1">
      <c r="A16" s="82"/>
      <c r="B16" s="71" t="s">
        <v>14</v>
      </c>
      <c r="C16" s="72"/>
      <c r="D16" s="56">
        <v>1078909.5496</v>
      </c>
      <c r="E16" s="56">
        <v>1040351.254</v>
      </c>
      <c r="F16" s="57">
        <v>103.706276649521</v>
      </c>
      <c r="G16" s="56">
        <v>1108963.0965</v>
      </c>
      <c r="H16" s="57">
        <v>-2.71005834142291</v>
      </c>
      <c r="I16" s="56">
        <v>30681.597000000002</v>
      </c>
      <c r="J16" s="57">
        <v>2.8437598880624502</v>
      </c>
      <c r="K16" s="56">
        <v>37837.7477</v>
      </c>
      <c r="L16" s="57">
        <v>3.4119934035153898</v>
      </c>
      <c r="M16" s="57">
        <v>-0.18912729047030499</v>
      </c>
      <c r="N16" s="56">
        <v>26693291.271299999</v>
      </c>
      <c r="O16" s="56">
        <v>233080566.61590001</v>
      </c>
      <c r="P16" s="56">
        <v>74789</v>
      </c>
      <c r="Q16" s="56">
        <v>85914</v>
      </c>
      <c r="R16" s="57">
        <v>-12.948995507135001</v>
      </c>
      <c r="S16" s="56">
        <v>14.4260459372368</v>
      </c>
      <c r="T16" s="56">
        <v>16.2831159636381</v>
      </c>
      <c r="U16" s="58">
        <v>-12.873035580787899</v>
      </c>
    </row>
    <row r="17" spans="1:21" ht="12" thickBot="1">
      <c r="A17" s="82"/>
      <c r="B17" s="71" t="s">
        <v>15</v>
      </c>
      <c r="C17" s="72"/>
      <c r="D17" s="56">
        <v>436699.3591</v>
      </c>
      <c r="E17" s="56">
        <v>669949.27830000001</v>
      </c>
      <c r="F17" s="57">
        <v>65.183943508100597</v>
      </c>
      <c r="G17" s="56">
        <v>624939.47809999995</v>
      </c>
      <c r="H17" s="57">
        <v>-30.121335840760999</v>
      </c>
      <c r="I17" s="56">
        <v>54677.995799999997</v>
      </c>
      <c r="J17" s="57">
        <v>12.520741022539299</v>
      </c>
      <c r="K17" s="56">
        <v>61963.316299999999</v>
      </c>
      <c r="L17" s="57">
        <v>9.9150907362080396</v>
      </c>
      <c r="M17" s="57">
        <v>-0.117574735101775</v>
      </c>
      <c r="N17" s="56">
        <v>17376017.876499999</v>
      </c>
      <c r="O17" s="56">
        <v>240553425.9014</v>
      </c>
      <c r="P17" s="56">
        <v>15975</v>
      </c>
      <c r="Q17" s="56">
        <v>18941</v>
      </c>
      <c r="R17" s="57">
        <v>-15.659152103901601</v>
      </c>
      <c r="S17" s="56">
        <v>27.336423104851299</v>
      </c>
      <c r="T17" s="56">
        <v>42.6366648487408</v>
      </c>
      <c r="U17" s="58">
        <v>-55.970167293665398</v>
      </c>
    </row>
    <row r="18" spans="1:21" ht="12" thickBot="1">
      <c r="A18" s="82"/>
      <c r="B18" s="71" t="s">
        <v>16</v>
      </c>
      <c r="C18" s="72"/>
      <c r="D18" s="56">
        <v>1658075.4044999999</v>
      </c>
      <c r="E18" s="56">
        <v>2405936.0606999998</v>
      </c>
      <c r="F18" s="57">
        <v>68.916021152182594</v>
      </c>
      <c r="G18" s="56">
        <v>2200971.5474999999</v>
      </c>
      <c r="H18" s="57">
        <v>-24.666204504854001</v>
      </c>
      <c r="I18" s="56">
        <v>216780.80189999999</v>
      </c>
      <c r="J18" s="57">
        <v>13.0742426618029</v>
      </c>
      <c r="K18" s="56">
        <v>305767.62790000002</v>
      </c>
      <c r="L18" s="57">
        <v>13.892393486290599</v>
      </c>
      <c r="M18" s="57">
        <v>-0.29102762320248898</v>
      </c>
      <c r="N18" s="56">
        <v>47041323.098399997</v>
      </c>
      <c r="O18" s="56">
        <v>474264435.4562</v>
      </c>
      <c r="P18" s="56">
        <v>82470</v>
      </c>
      <c r="Q18" s="56">
        <v>96037</v>
      </c>
      <c r="R18" s="57">
        <v>-14.1268469444068</v>
      </c>
      <c r="S18" s="56">
        <v>20.105194670789398</v>
      </c>
      <c r="T18" s="56">
        <v>20.670967445880201</v>
      </c>
      <c r="U18" s="58">
        <v>-2.8140626557217998</v>
      </c>
    </row>
    <row r="19" spans="1:21" ht="12" thickBot="1">
      <c r="A19" s="82"/>
      <c r="B19" s="71" t="s">
        <v>17</v>
      </c>
      <c r="C19" s="72"/>
      <c r="D19" s="56">
        <v>390362.28240000003</v>
      </c>
      <c r="E19" s="56">
        <v>530230.94570000004</v>
      </c>
      <c r="F19" s="57">
        <v>73.621180650754297</v>
      </c>
      <c r="G19" s="56">
        <v>594777.5331</v>
      </c>
      <c r="H19" s="57">
        <v>-34.368354439109503</v>
      </c>
      <c r="I19" s="56">
        <v>27630.2444</v>
      </c>
      <c r="J19" s="57">
        <v>7.0781029945120499</v>
      </c>
      <c r="K19" s="56">
        <v>22680.217700000001</v>
      </c>
      <c r="L19" s="57">
        <v>3.8132270366350198</v>
      </c>
      <c r="M19" s="57">
        <v>0.218253050542808</v>
      </c>
      <c r="N19" s="56">
        <v>11434538.611300001</v>
      </c>
      <c r="O19" s="56">
        <v>138444680.4305</v>
      </c>
      <c r="P19" s="56">
        <v>8631</v>
      </c>
      <c r="Q19" s="56">
        <v>10432</v>
      </c>
      <c r="R19" s="57">
        <v>-17.264187116564401</v>
      </c>
      <c r="S19" s="56">
        <v>45.227932151546703</v>
      </c>
      <c r="T19" s="56">
        <v>45.749034643404897</v>
      </c>
      <c r="U19" s="58">
        <v>-1.15216961525477</v>
      </c>
    </row>
    <row r="20" spans="1:21" ht="12" thickBot="1">
      <c r="A20" s="82"/>
      <c r="B20" s="71" t="s">
        <v>18</v>
      </c>
      <c r="C20" s="72"/>
      <c r="D20" s="56">
        <v>1032400.3447</v>
      </c>
      <c r="E20" s="56">
        <v>1007419.8982000001</v>
      </c>
      <c r="F20" s="57">
        <v>102.47964592963</v>
      </c>
      <c r="G20" s="56">
        <v>1093764.7264</v>
      </c>
      <c r="H20" s="57">
        <v>-5.6103822164729902</v>
      </c>
      <c r="I20" s="56">
        <v>87635.496799999994</v>
      </c>
      <c r="J20" s="57">
        <v>8.4885187466171903</v>
      </c>
      <c r="K20" s="56">
        <v>104082.6758</v>
      </c>
      <c r="L20" s="57">
        <v>9.5160022340980106</v>
      </c>
      <c r="M20" s="57">
        <v>-0.158020332140616</v>
      </c>
      <c r="N20" s="56">
        <v>26900261.619899999</v>
      </c>
      <c r="O20" s="56">
        <v>257522464.45269999</v>
      </c>
      <c r="P20" s="56">
        <v>44413</v>
      </c>
      <c r="Q20" s="56">
        <v>53731</v>
      </c>
      <c r="R20" s="57">
        <v>-17.341944129087501</v>
      </c>
      <c r="S20" s="56">
        <v>23.2454539143944</v>
      </c>
      <c r="T20" s="56">
        <v>29.386073555303302</v>
      </c>
      <c r="U20" s="58">
        <v>-26.416432492661901</v>
      </c>
    </row>
    <row r="21" spans="1:21" ht="12" thickBot="1">
      <c r="A21" s="82"/>
      <c r="B21" s="71" t="s">
        <v>19</v>
      </c>
      <c r="C21" s="72"/>
      <c r="D21" s="56">
        <v>340826.89189999999</v>
      </c>
      <c r="E21" s="56">
        <v>387213.66019999998</v>
      </c>
      <c r="F21" s="57">
        <v>88.020368838216896</v>
      </c>
      <c r="G21" s="56">
        <v>427227.90970000002</v>
      </c>
      <c r="H21" s="57">
        <v>-20.2236361057663</v>
      </c>
      <c r="I21" s="56">
        <v>48122.193299999999</v>
      </c>
      <c r="J21" s="57">
        <v>14.119247759979899</v>
      </c>
      <c r="K21" s="56">
        <v>52070.501600000003</v>
      </c>
      <c r="L21" s="57">
        <v>12.1879915655707</v>
      </c>
      <c r="M21" s="57">
        <v>-7.5826200606448999E-2</v>
      </c>
      <c r="N21" s="56">
        <v>9286684.5045999996</v>
      </c>
      <c r="O21" s="56">
        <v>86110489.683500007</v>
      </c>
      <c r="P21" s="56">
        <v>29883</v>
      </c>
      <c r="Q21" s="56">
        <v>34767</v>
      </c>
      <c r="R21" s="57">
        <v>-14.0478039520235</v>
      </c>
      <c r="S21" s="56">
        <v>11.4053773684034</v>
      </c>
      <c r="T21" s="56">
        <v>11.388690899416099</v>
      </c>
      <c r="U21" s="58">
        <v>0.14630352375321001</v>
      </c>
    </row>
    <row r="22" spans="1:21" ht="12" thickBot="1">
      <c r="A22" s="82"/>
      <c r="B22" s="71" t="s">
        <v>20</v>
      </c>
      <c r="C22" s="72"/>
      <c r="D22" s="56">
        <v>1463656.1414999999</v>
      </c>
      <c r="E22" s="56">
        <v>1579532.1746</v>
      </c>
      <c r="F22" s="57">
        <v>92.663901694225103</v>
      </c>
      <c r="G22" s="56">
        <v>1618688.3469</v>
      </c>
      <c r="H22" s="57">
        <v>-9.57764388042375</v>
      </c>
      <c r="I22" s="56">
        <v>86757.954100000003</v>
      </c>
      <c r="J22" s="57">
        <v>5.9274819843332702</v>
      </c>
      <c r="K22" s="56">
        <v>196145.0938</v>
      </c>
      <c r="L22" s="57">
        <v>12.1175329504066</v>
      </c>
      <c r="M22" s="57">
        <v>-0.55768481169117101</v>
      </c>
      <c r="N22" s="56">
        <v>37240966.878899999</v>
      </c>
      <c r="O22" s="56">
        <v>302497057.61870003</v>
      </c>
      <c r="P22" s="56">
        <v>87694</v>
      </c>
      <c r="Q22" s="56">
        <v>99273</v>
      </c>
      <c r="R22" s="57">
        <v>-11.663795795432801</v>
      </c>
      <c r="S22" s="56">
        <v>16.690493551440198</v>
      </c>
      <c r="T22" s="56">
        <v>17.1072180320933</v>
      </c>
      <c r="U22" s="58">
        <v>-2.4967774581904099</v>
      </c>
    </row>
    <row r="23" spans="1:21" ht="12" thickBot="1">
      <c r="A23" s="82"/>
      <c r="B23" s="71" t="s">
        <v>21</v>
      </c>
      <c r="C23" s="72"/>
      <c r="D23" s="56">
        <v>2607703.4597</v>
      </c>
      <c r="E23" s="56">
        <v>2713810.0822000001</v>
      </c>
      <c r="F23" s="57">
        <v>96.090123505842996</v>
      </c>
      <c r="G23" s="56">
        <v>3059942.0101000001</v>
      </c>
      <c r="H23" s="57">
        <v>-14.7793176768478</v>
      </c>
      <c r="I23" s="56">
        <v>138369.90359999999</v>
      </c>
      <c r="J23" s="57">
        <v>5.30619779965006</v>
      </c>
      <c r="K23" s="56">
        <v>295414.50829999999</v>
      </c>
      <c r="L23" s="57">
        <v>9.6542518559149304</v>
      </c>
      <c r="M23" s="57">
        <v>-0.53160762348380597</v>
      </c>
      <c r="N23" s="56">
        <v>65786415.478500001</v>
      </c>
      <c r="O23" s="56">
        <v>661441857.14919996</v>
      </c>
      <c r="P23" s="56">
        <v>84722</v>
      </c>
      <c r="Q23" s="56">
        <v>101029</v>
      </c>
      <c r="R23" s="57">
        <v>-16.140910035732301</v>
      </c>
      <c r="S23" s="56">
        <v>30.779531405065999</v>
      </c>
      <c r="T23" s="56">
        <v>34.392497212681498</v>
      </c>
      <c r="U23" s="58">
        <v>-11.7382092666325</v>
      </c>
    </row>
    <row r="24" spans="1:21" ht="12" thickBot="1">
      <c r="A24" s="82"/>
      <c r="B24" s="71" t="s">
        <v>22</v>
      </c>
      <c r="C24" s="72"/>
      <c r="D24" s="56">
        <v>282734.94380000001</v>
      </c>
      <c r="E24" s="56">
        <v>275744.27639999997</v>
      </c>
      <c r="F24" s="57">
        <v>102.535199457725</v>
      </c>
      <c r="G24" s="56">
        <v>330057.75550000003</v>
      </c>
      <c r="H24" s="57">
        <v>-14.337736626825</v>
      </c>
      <c r="I24" s="56">
        <v>43045.270400000001</v>
      </c>
      <c r="J24" s="57">
        <v>15.224602173847</v>
      </c>
      <c r="K24" s="56">
        <v>52853.857900000003</v>
      </c>
      <c r="L24" s="57">
        <v>16.013517943225501</v>
      </c>
      <c r="M24" s="57">
        <v>-0.185579404980388</v>
      </c>
      <c r="N24" s="56">
        <v>7684423.4258000003</v>
      </c>
      <c r="O24" s="56">
        <v>62925549.440800004</v>
      </c>
      <c r="P24" s="56">
        <v>27822</v>
      </c>
      <c r="Q24" s="56">
        <v>31508</v>
      </c>
      <c r="R24" s="57">
        <v>-11.6986162244509</v>
      </c>
      <c r="S24" s="56">
        <v>10.162279627632801</v>
      </c>
      <c r="T24" s="56">
        <v>10.5610831598324</v>
      </c>
      <c r="U24" s="58">
        <v>-3.9243510984996601</v>
      </c>
    </row>
    <row r="25" spans="1:21" ht="12" thickBot="1">
      <c r="A25" s="82"/>
      <c r="B25" s="71" t="s">
        <v>23</v>
      </c>
      <c r="C25" s="72"/>
      <c r="D25" s="56">
        <v>264163.39889999997</v>
      </c>
      <c r="E25" s="56">
        <v>287879.5919</v>
      </c>
      <c r="F25" s="57">
        <v>91.761766492903007</v>
      </c>
      <c r="G25" s="56">
        <v>313609.53169999999</v>
      </c>
      <c r="H25" s="57">
        <v>-15.766782511987</v>
      </c>
      <c r="I25" s="56">
        <v>23892.003400000001</v>
      </c>
      <c r="J25" s="57">
        <v>9.0444033880122792</v>
      </c>
      <c r="K25" s="56">
        <v>25230.384900000001</v>
      </c>
      <c r="L25" s="57">
        <v>8.0451588200244792</v>
      </c>
      <c r="M25" s="57">
        <v>-5.3046416267711997E-2</v>
      </c>
      <c r="N25" s="56">
        <v>7625331.1032999996</v>
      </c>
      <c r="O25" s="56">
        <v>75919682.495199993</v>
      </c>
      <c r="P25" s="56">
        <v>19499</v>
      </c>
      <c r="Q25" s="56">
        <v>23743</v>
      </c>
      <c r="R25" s="57">
        <v>-17.874742029229701</v>
      </c>
      <c r="S25" s="56">
        <v>13.547535714652</v>
      </c>
      <c r="T25" s="56">
        <v>15.7724810217748</v>
      </c>
      <c r="U25" s="58">
        <v>-16.423247400754001</v>
      </c>
    </row>
    <row r="26" spans="1:21" ht="12" thickBot="1">
      <c r="A26" s="82"/>
      <c r="B26" s="71" t="s">
        <v>24</v>
      </c>
      <c r="C26" s="72"/>
      <c r="D26" s="56">
        <v>760964.64399999997</v>
      </c>
      <c r="E26" s="56">
        <v>717381.15769999998</v>
      </c>
      <c r="F26" s="57">
        <v>106.075359776626</v>
      </c>
      <c r="G26" s="56">
        <v>705183.33620000002</v>
      </c>
      <c r="H26" s="57">
        <v>7.9101851868178104</v>
      </c>
      <c r="I26" s="56">
        <v>165408.44010000001</v>
      </c>
      <c r="J26" s="57">
        <v>21.736678754289098</v>
      </c>
      <c r="K26" s="56">
        <v>131111.283</v>
      </c>
      <c r="L26" s="57">
        <v>18.592510099078002</v>
      </c>
      <c r="M26" s="57">
        <v>0.26158814340944297</v>
      </c>
      <c r="N26" s="56">
        <v>17590616.216699999</v>
      </c>
      <c r="O26" s="56">
        <v>148603854.20410001</v>
      </c>
      <c r="P26" s="56">
        <v>53724</v>
      </c>
      <c r="Q26" s="56">
        <v>60381</v>
      </c>
      <c r="R26" s="57">
        <v>-11.0249913052119</v>
      </c>
      <c r="S26" s="56">
        <v>14.1643333333333</v>
      </c>
      <c r="T26" s="56">
        <v>15.0287933174343</v>
      </c>
      <c r="U26" s="58">
        <v>-6.1030756884731101</v>
      </c>
    </row>
    <row r="27" spans="1:21" ht="12" thickBot="1">
      <c r="A27" s="82"/>
      <c r="B27" s="71" t="s">
        <v>25</v>
      </c>
      <c r="C27" s="72"/>
      <c r="D27" s="56">
        <v>213832.43470000001</v>
      </c>
      <c r="E27" s="56">
        <v>281042.99180000002</v>
      </c>
      <c r="F27" s="57">
        <v>76.085311122851493</v>
      </c>
      <c r="G27" s="56">
        <v>289216.7145</v>
      </c>
      <c r="H27" s="57">
        <v>-26.064980348845001</v>
      </c>
      <c r="I27" s="56">
        <v>57857.622000000003</v>
      </c>
      <c r="J27" s="57">
        <v>27.057458369761498</v>
      </c>
      <c r="K27" s="56">
        <v>81357.752299999993</v>
      </c>
      <c r="L27" s="57">
        <v>28.130377056752</v>
      </c>
      <c r="M27" s="57">
        <v>-0.28884930612813903</v>
      </c>
      <c r="N27" s="56">
        <v>6072953.7063999996</v>
      </c>
      <c r="O27" s="56">
        <v>50211449.583899997</v>
      </c>
      <c r="P27" s="56">
        <v>29019</v>
      </c>
      <c r="Q27" s="56">
        <v>31833</v>
      </c>
      <c r="R27" s="57">
        <v>-8.8398831401375908</v>
      </c>
      <c r="S27" s="56">
        <v>7.36870445914745</v>
      </c>
      <c r="T27" s="56">
        <v>7.4663966481324398</v>
      </c>
      <c r="U27" s="58">
        <v>-1.3257715725552399</v>
      </c>
    </row>
    <row r="28" spans="1:21" ht="12" thickBot="1">
      <c r="A28" s="82"/>
      <c r="B28" s="71" t="s">
        <v>26</v>
      </c>
      <c r="C28" s="72"/>
      <c r="D28" s="56">
        <v>925178.3149</v>
      </c>
      <c r="E28" s="56">
        <v>940582.12419999996</v>
      </c>
      <c r="F28" s="57">
        <v>98.362311072719805</v>
      </c>
      <c r="G28" s="56">
        <v>1038313.5158000001</v>
      </c>
      <c r="H28" s="57">
        <v>-10.8960539546508</v>
      </c>
      <c r="I28" s="56">
        <v>55055.056299999997</v>
      </c>
      <c r="J28" s="57">
        <v>5.9507508350918004</v>
      </c>
      <c r="K28" s="56">
        <v>48553.939400000003</v>
      </c>
      <c r="L28" s="57">
        <v>4.6762310863872498</v>
      </c>
      <c r="M28" s="57">
        <v>0.133894736046896</v>
      </c>
      <c r="N28" s="56">
        <v>24113526.762699999</v>
      </c>
      <c r="O28" s="56">
        <v>212896189.3985</v>
      </c>
      <c r="P28" s="56">
        <v>43382</v>
      </c>
      <c r="Q28" s="56">
        <v>50007</v>
      </c>
      <c r="R28" s="57">
        <v>-13.2481452596636</v>
      </c>
      <c r="S28" s="56">
        <v>21.326317710110199</v>
      </c>
      <c r="T28" s="56">
        <v>23.151516091747201</v>
      </c>
      <c r="U28" s="58">
        <v>-8.5584319170660006</v>
      </c>
    </row>
    <row r="29" spans="1:21" ht="12" thickBot="1">
      <c r="A29" s="82"/>
      <c r="B29" s="71" t="s">
        <v>27</v>
      </c>
      <c r="C29" s="72"/>
      <c r="D29" s="56">
        <v>697186.65720000002</v>
      </c>
      <c r="E29" s="56">
        <v>635272.65099999995</v>
      </c>
      <c r="F29" s="57">
        <v>109.746052518165</v>
      </c>
      <c r="G29" s="56">
        <v>627748.32440000004</v>
      </c>
      <c r="H29" s="57">
        <v>11.0614923371351</v>
      </c>
      <c r="I29" s="56">
        <v>109939.0963</v>
      </c>
      <c r="J29" s="57">
        <v>15.7689616065705</v>
      </c>
      <c r="K29" s="56">
        <v>100368.3361</v>
      </c>
      <c r="L29" s="57">
        <v>15.988626683461399</v>
      </c>
      <c r="M29" s="57">
        <v>9.5356370065400001E-2</v>
      </c>
      <c r="N29" s="56">
        <v>15425106.140900001</v>
      </c>
      <c r="O29" s="56">
        <v>155261992.8391</v>
      </c>
      <c r="P29" s="56">
        <v>108059</v>
      </c>
      <c r="Q29" s="56">
        <v>116660</v>
      </c>
      <c r="R29" s="57">
        <v>-7.3727070118292497</v>
      </c>
      <c r="S29" s="56">
        <v>6.4519073580173796</v>
      </c>
      <c r="T29" s="56">
        <v>6.52133092491</v>
      </c>
      <c r="U29" s="58">
        <v>-1.07601617692709</v>
      </c>
    </row>
    <row r="30" spans="1:21" ht="12" thickBot="1">
      <c r="A30" s="82"/>
      <c r="B30" s="71" t="s">
        <v>28</v>
      </c>
      <c r="C30" s="72"/>
      <c r="D30" s="56">
        <v>1063088.7098999999</v>
      </c>
      <c r="E30" s="56">
        <v>1307411.1299999999</v>
      </c>
      <c r="F30" s="57">
        <v>81.312502663182897</v>
      </c>
      <c r="G30" s="56">
        <v>1468111.2335999999</v>
      </c>
      <c r="H30" s="57">
        <v>-27.5879997666684</v>
      </c>
      <c r="I30" s="56">
        <v>117151.367</v>
      </c>
      <c r="J30" s="57">
        <v>11.019905103782</v>
      </c>
      <c r="K30" s="56">
        <v>156199.75140000001</v>
      </c>
      <c r="L30" s="57">
        <v>10.639503862182</v>
      </c>
      <c r="M30" s="57">
        <v>-0.249990054721688</v>
      </c>
      <c r="N30" s="56">
        <v>27533707.5119</v>
      </c>
      <c r="O30" s="56">
        <v>245826238.9831</v>
      </c>
      <c r="P30" s="56">
        <v>78228</v>
      </c>
      <c r="Q30" s="56">
        <v>88217</v>
      </c>
      <c r="R30" s="57">
        <v>-11.323214346441199</v>
      </c>
      <c r="S30" s="56">
        <v>13.589618933118601</v>
      </c>
      <c r="T30" s="56">
        <v>14.6614844803156</v>
      </c>
      <c r="U30" s="58">
        <v>-7.8873848668767401</v>
      </c>
    </row>
    <row r="31" spans="1:21" ht="12" thickBot="1">
      <c r="A31" s="82"/>
      <c r="B31" s="71" t="s">
        <v>29</v>
      </c>
      <c r="C31" s="72"/>
      <c r="D31" s="56">
        <v>801871.39720000001</v>
      </c>
      <c r="E31" s="56">
        <v>981253.52390000003</v>
      </c>
      <c r="F31" s="57">
        <v>81.7190845861073</v>
      </c>
      <c r="G31" s="56">
        <v>996506.19380000001</v>
      </c>
      <c r="H31" s="57">
        <v>-19.531719703396401</v>
      </c>
      <c r="I31" s="56">
        <v>30106.021499999999</v>
      </c>
      <c r="J31" s="57">
        <v>3.75447005656084</v>
      </c>
      <c r="K31" s="56">
        <v>43046.471799999999</v>
      </c>
      <c r="L31" s="57">
        <v>4.3197395126918297</v>
      </c>
      <c r="M31" s="57">
        <v>-0.30061581725264702</v>
      </c>
      <c r="N31" s="56">
        <v>24472241.347199999</v>
      </c>
      <c r="O31" s="56">
        <v>260115055.32010001</v>
      </c>
      <c r="P31" s="56">
        <v>32472</v>
      </c>
      <c r="Q31" s="56">
        <v>41408</v>
      </c>
      <c r="R31" s="57">
        <v>-21.580370942813001</v>
      </c>
      <c r="S31" s="56">
        <v>24.694241106183799</v>
      </c>
      <c r="T31" s="56">
        <v>29.814896742175399</v>
      </c>
      <c r="U31" s="58">
        <v>-20.736234063533701</v>
      </c>
    </row>
    <row r="32" spans="1:21" ht="12" thickBot="1">
      <c r="A32" s="82"/>
      <c r="B32" s="71" t="s">
        <v>30</v>
      </c>
      <c r="C32" s="72"/>
      <c r="D32" s="56">
        <v>115517.3703</v>
      </c>
      <c r="E32" s="56">
        <v>126722.37820000001</v>
      </c>
      <c r="F32" s="57">
        <v>91.157830164522593</v>
      </c>
      <c r="G32" s="56">
        <v>139860.88829999999</v>
      </c>
      <c r="H32" s="57">
        <v>-17.405522227045701</v>
      </c>
      <c r="I32" s="56">
        <v>26637.131099999999</v>
      </c>
      <c r="J32" s="57">
        <v>23.058983277426599</v>
      </c>
      <c r="K32" s="56">
        <v>36329.541499999999</v>
      </c>
      <c r="L32" s="57">
        <v>25.975483168728001</v>
      </c>
      <c r="M32" s="57">
        <v>-0.26679143198105099</v>
      </c>
      <c r="N32" s="56">
        <v>2972900.2497</v>
      </c>
      <c r="O32" s="56">
        <v>25741496.717099998</v>
      </c>
      <c r="P32" s="56">
        <v>21606</v>
      </c>
      <c r="Q32" s="56">
        <v>25047</v>
      </c>
      <c r="R32" s="57">
        <v>-13.738172236196</v>
      </c>
      <c r="S32" s="56">
        <v>5.3465412524298799</v>
      </c>
      <c r="T32" s="56">
        <v>5.3241138819020302</v>
      </c>
      <c r="U32" s="58">
        <v>0.41947437546962202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166568.64379999999</v>
      </c>
      <c r="E34" s="56">
        <v>171107.46539999999</v>
      </c>
      <c r="F34" s="57">
        <v>97.347385405195794</v>
      </c>
      <c r="G34" s="56">
        <v>241577.24559999999</v>
      </c>
      <c r="H34" s="57">
        <v>-31.0495310159294</v>
      </c>
      <c r="I34" s="56">
        <v>26001.133600000001</v>
      </c>
      <c r="J34" s="57">
        <v>15.609860899882101</v>
      </c>
      <c r="K34" s="56">
        <v>26624.1384</v>
      </c>
      <c r="L34" s="57">
        <v>11.020962812070399</v>
      </c>
      <c r="M34" s="57">
        <v>-2.3399998551690001E-2</v>
      </c>
      <c r="N34" s="56">
        <v>4806185.2438000003</v>
      </c>
      <c r="O34" s="56">
        <v>41221976.194399998</v>
      </c>
      <c r="P34" s="56">
        <v>11626</v>
      </c>
      <c r="Q34" s="56">
        <v>13925</v>
      </c>
      <c r="R34" s="57">
        <v>-16.509874326750499</v>
      </c>
      <c r="S34" s="56">
        <v>14.327253036298</v>
      </c>
      <c r="T34" s="56">
        <v>16.142455389587099</v>
      </c>
      <c r="U34" s="58">
        <v>-12.6695769851368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164880.37</v>
      </c>
      <c r="E36" s="59"/>
      <c r="F36" s="59"/>
      <c r="G36" s="56">
        <v>89678.720000000001</v>
      </c>
      <c r="H36" s="57">
        <v>83.8567388116155</v>
      </c>
      <c r="I36" s="56">
        <v>2298.8000000000002</v>
      </c>
      <c r="J36" s="57">
        <v>1.39422297511826</v>
      </c>
      <c r="K36" s="56">
        <v>3702.91</v>
      </c>
      <c r="L36" s="57">
        <v>4.1290843580283001</v>
      </c>
      <c r="M36" s="57">
        <v>-0.37919096062286101</v>
      </c>
      <c r="N36" s="56">
        <v>3665419.34</v>
      </c>
      <c r="O36" s="56">
        <v>33135667.59</v>
      </c>
      <c r="P36" s="56">
        <v>80</v>
      </c>
      <c r="Q36" s="56">
        <v>96</v>
      </c>
      <c r="R36" s="57">
        <v>-16.6666666666667</v>
      </c>
      <c r="S36" s="56">
        <v>2061.004625</v>
      </c>
      <c r="T36" s="56">
        <v>1160.1409375000001</v>
      </c>
      <c r="U36" s="58">
        <v>43.709930418035803</v>
      </c>
    </row>
    <row r="37" spans="1:21" ht="12" thickBot="1">
      <c r="A37" s="82"/>
      <c r="B37" s="71" t="s">
        <v>35</v>
      </c>
      <c r="C37" s="72"/>
      <c r="D37" s="56">
        <v>157177.88</v>
      </c>
      <c r="E37" s="59"/>
      <c r="F37" s="59"/>
      <c r="G37" s="56">
        <v>450700.08</v>
      </c>
      <c r="H37" s="57">
        <v>-65.125837119886896</v>
      </c>
      <c r="I37" s="56">
        <v>-14855.39</v>
      </c>
      <c r="J37" s="57">
        <v>-9.4513235577423504</v>
      </c>
      <c r="K37" s="56">
        <v>-56562.559999999998</v>
      </c>
      <c r="L37" s="57">
        <v>-12.5499334280127</v>
      </c>
      <c r="M37" s="57">
        <v>-0.737363549316014</v>
      </c>
      <c r="N37" s="56">
        <v>6340648.7300000004</v>
      </c>
      <c r="O37" s="56">
        <v>86280865.150000006</v>
      </c>
      <c r="P37" s="56">
        <v>89</v>
      </c>
      <c r="Q37" s="56">
        <v>145</v>
      </c>
      <c r="R37" s="57">
        <v>-38.620689655172399</v>
      </c>
      <c r="S37" s="56">
        <v>1766.04359550562</v>
      </c>
      <c r="T37" s="56">
        <v>1775.4978620689701</v>
      </c>
      <c r="U37" s="58">
        <v>-0.535335967209848</v>
      </c>
    </row>
    <row r="38" spans="1:21" ht="12" thickBot="1">
      <c r="A38" s="82"/>
      <c r="B38" s="71" t="s">
        <v>36</v>
      </c>
      <c r="C38" s="72"/>
      <c r="D38" s="56">
        <v>1125435.3500000001</v>
      </c>
      <c r="E38" s="59"/>
      <c r="F38" s="59"/>
      <c r="G38" s="56">
        <v>218917.12</v>
      </c>
      <c r="H38" s="57">
        <v>414.09197690888698</v>
      </c>
      <c r="I38" s="56">
        <v>-31265.119999999999</v>
      </c>
      <c r="J38" s="57">
        <v>-2.7780467354255398</v>
      </c>
      <c r="K38" s="56">
        <v>-9903.1</v>
      </c>
      <c r="L38" s="57">
        <v>-4.5236754439305598</v>
      </c>
      <c r="M38" s="57">
        <v>2.1571043410649202</v>
      </c>
      <c r="N38" s="56">
        <v>13641297.16</v>
      </c>
      <c r="O38" s="56">
        <v>78140815.280000001</v>
      </c>
      <c r="P38" s="56">
        <v>467</v>
      </c>
      <c r="Q38" s="56">
        <v>355</v>
      </c>
      <c r="R38" s="57">
        <v>31.549295774647899</v>
      </c>
      <c r="S38" s="56">
        <v>2409.92580299786</v>
      </c>
      <c r="T38" s="56">
        <v>2656.22292957747</v>
      </c>
      <c r="U38" s="58">
        <v>-10.2201124313961</v>
      </c>
    </row>
    <row r="39" spans="1:21" ht="12" thickBot="1">
      <c r="A39" s="82"/>
      <c r="B39" s="71" t="s">
        <v>37</v>
      </c>
      <c r="C39" s="72"/>
      <c r="D39" s="56">
        <v>213375.46</v>
      </c>
      <c r="E39" s="59"/>
      <c r="F39" s="59"/>
      <c r="G39" s="56">
        <v>260942.07</v>
      </c>
      <c r="H39" s="57">
        <v>-18.228800744931601</v>
      </c>
      <c r="I39" s="56">
        <v>-31377.41</v>
      </c>
      <c r="J39" s="57">
        <v>-14.7052571087603</v>
      </c>
      <c r="K39" s="56">
        <v>-40494.35</v>
      </c>
      <c r="L39" s="57">
        <v>-15.5185210265252</v>
      </c>
      <c r="M39" s="57">
        <v>-0.22514103819421699</v>
      </c>
      <c r="N39" s="56">
        <v>6892940.0199999996</v>
      </c>
      <c r="O39" s="56">
        <v>59077887</v>
      </c>
      <c r="P39" s="56">
        <v>146</v>
      </c>
      <c r="Q39" s="56">
        <v>207</v>
      </c>
      <c r="R39" s="57">
        <v>-29.4685990338164</v>
      </c>
      <c r="S39" s="56">
        <v>1461.4757534246601</v>
      </c>
      <c r="T39" s="56">
        <v>1751.1267149758501</v>
      </c>
      <c r="U39" s="58">
        <v>-19.819074033383899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0</v>
      </c>
      <c r="H40" s="59"/>
      <c r="I40" s="59"/>
      <c r="J40" s="59"/>
      <c r="K40" s="56">
        <v>0</v>
      </c>
      <c r="L40" s="59"/>
      <c r="M40" s="59"/>
      <c r="N40" s="56">
        <v>77.930000000000007</v>
      </c>
      <c r="O40" s="56">
        <v>1380.76</v>
      </c>
      <c r="P40" s="59"/>
      <c r="Q40" s="59"/>
      <c r="R40" s="59"/>
      <c r="S40" s="59"/>
      <c r="T40" s="59"/>
      <c r="U40" s="60"/>
    </row>
    <row r="41" spans="1:21" ht="12" thickBot="1">
      <c r="A41" s="82"/>
      <c r="B41" s="71" t="s">
        <v>32</v>
      </c>
      <c r="C41" s="72"/>
      <c r="D41" s="56">
        <v>43103.8462</v>
      </c>
      <c r="E41" s="59"/>
      <c r="F41" s="59"/>
      <c r="G41" s="56">
        <v>219304.70170000001</v>
      </c>
      <c r="H41" s="57">
        <v>-80.345224764508501</v>
      </c>
      <c r="I41" s="56">
        <v>2595.8780999999999</v>
      </c>
      <c r="J41" s="57">
        <v>6.0223815943367001</v>
      </c>
      <c r="K41" s="56">
        <v>14710.653700000001</v>
      </c>
      <c r="L41" s="57">
        <v>6.7078606094472102</v>
      </c>
      <c r="M41" s="57">
        <v>-0.82353754272660196</v>
      </c>
      <c r="N41" s="56">
        <v>1327382.4779000001</v>
      </c>
      <c r="O41" s="56">
        <v>16000645.715</v>
      </c>
      <c r="P41" s="56">
        <v>82</v>
      </c>
      <c r="Q41" s="56">
        <v>107</v>
      </c>
      <c r="R41" s="57">
        <v>-23.364485981308398</v>
      </c>
      <c r="S41" s="56">
        <v>525.65666097560995</v>
      </c>
      <c r="T41" s="56">
        <v>506.39827570093502</v>
      </c>
      <c r="U41" s="58">
        <v>3.6636813921337801</v>
      </c>
    </row>
    <row r="42" spans="1:21" ht="12" thickBot="1">
      <c r="A42" s="82"/>
      <c r="B42" s="71" t="s">
        <v>33</v>
      </c>
      <c r="C42" s="72"/>
      <c r="D42" s="56">
        <v>377616.68770000001</v>
      </c>
      <c r="E42" s="56">
        <v>846545.228</v>
      </c>
      <c r="F42" s="57">
        <v>44.606794204266699</v>
      </c>
      <c r="G42" s="56">
        <v>558767.66220000002</v>
      </c>
      <c r="H42" s="57">
        <v>-32.419731268406998</v>
      </c>
      <c r="I42" s="56">
        <v>17371.831200000001</v>
      </c>
      <c r="J42" s="57">
        <v>4.6003875797462497</v>
      </c>
      <c r="K42" s="56">
        <v>33528.182699999998</v>
      </c>
      <c r="L42" s="57">
        <v>6.0003799375203002</v>
      </c>
      <c r="M42" s="57">
        <v>-0.48187376108517799</v>
      </c>
      <c r="N42" s="56">
        <v>10265009.5747</v>
      </c>
      <c r="O42" s="56">
        <v>101391954.39560001</v>
      </c>
      <c r="P42" s="56">
        <v>1907</v>
      </c>
      <c r="Q42" s="56">
        <v>2706</v>
      </c>
      <c r="R42" s="57">
        <v>-29.526977087952702</v>
      </c>
      <c r="S42" s="56">
        <v>198.016092134242</v>
      </c>
      <c r="T42" s="56">
        <v>263.93551067996998</v>
      </c>
      <c r="U42" s="58">
        <v>-33.28993004318</v>
      </c>
    </row>
    <row r="43" spans="1:21" ht="12" thickBot="1">
      <c r="A43" s="82"/>
      <c r="B43" s="71" t="s">
        <v>38</v>
      </c>
      <c r="C43" s="72"/>
      <c r="D43" s="56">
        <v>55912.01</v>
      </c>
      <c r="E43" s="59"/>
      <c r="F43" s="59"/>
      <c r="G43" s="56">
        <v>123471.03</v>
      </c>
      <c r="H43" s="57">
        <v>-54.716495035313102</v>
      </c>
      <c r="I43" s="56">
        <v>-5676.14</v>
      </c>
      <c r="J43" s="57">
        <v>-10.151915482916801</v>
      </c>
      <c r="K43" s="56">
        <v>-5265.58</v>
      </c>
      <c r="L43" s="57">
        <v>-4.2646279050235503</v>
      </c>
      <c r="M43" s="57">
        <v>7.7970517967631006E-2</v>
      </c>
      <c r="N43" s="56">
        <v>2822946.38</v>
      </c>
      <c r="O43" s="56">
        <v>40601874.119999997</v>
      </c>
      <c r="P43" s="56">
        <v>48</v>
      </c>
      <c r="Q43" s="56">
        <v>96</v>
      </c>
      <c r="R43" s="57">
        <v>-50</v>
      </c>
      <c r="S43" s="56">
        <v>1164.83354166667</v>
      </c>
      <c r="T43" s="56">
        <v>1386.3885416666701</v>
      </c>
      <c r="U43" s="58">
        <v>-19.020314240178401</v>
      </c>
    </row>
    <row r="44" spans="1:21" ht="12" thickBot="1">
      <c r="A44" s="82"/>
      <c r="B44" s="71" t="s">
        <v>39</v>
      </c>
      <c r="C44" s="72"/>
      <c r="D44" s="56">
        <v>95500</v>
      </c>
      <c r="E44" s="59"/>
      <c r="F44" s="59"/>
      <c r="G44" s="56">
        <v>139737.65</v>
      </c>
      <c r="H44" s="57">
        <v>-31.6576455951563</v>
      </c>
      <c r="I44" s="56">
        <v>10839.82</v>
      </c>
      <c r="J44" s="57">
        <v>11.350596858638699</v>
      </c>
      <c r="K44" s="56">
        <v>17783.97</v>
      </c>
      <c r="L44" s="57">
        <v>12.726684612200099</v>
      </c>
      <c r="M44" s="57">
        <v>-0.39047243107135299</v>
      </c>
      <c r="N44" s="56">
        <v>1609831.64</v>
      </c>
      <c r="O44" s="56">
        <v>17237141.129999999</v>
      </c>
      <c r="P44" s="56">
        <v>38</v>
      </c>
      <c r="Q44" s="56">
        <v>58</v>
      </c>
      <c r="R44" s="57">
        <v>-34.482758620689701</v>
      </c>
      <c r="S44" s="56">
        <v>2513.1578947368398</v>
      </c>
      <c r="T44" s="56">
        <v>1223.7110344827599</v>
      </c>
      <c r="U44" s="58">
        <v>51.307833182884998</v>
      </c>
    </row>
    <row r="45" spans="1:21" ht="12" thickBot="1">
      <c r="A45" s="82"/>
      <c r="B45" s="71" t="s">
        <v>72</v>
      </c>
      <c r="C45" s="72"/>
      <c r="D45" s="56">
        <v>-2222.2222000000002</v>
      </c>
      <c r="E45" s="59"/>
      <c r="F45" s="59"/>
      <c r="G45" s="59"/>
      <c r="H45" s="59"/>
      <c r="I45" s="56">
        <v>-2222.2220000000002</v>
      </c>
      <c r="J45" s="57">
        <v>99.999990999999895</v>
      </c>
      <c r="K45" s="59"/>
      <c r="L45" s="59"/>
      <c r="M45" s="59"/>
      <c r="N45" s="56">
        <v>-2222.2222000000002</v>
      </c>
      <c r="O45" s="56">
        <v>-2123.3330999999998</v>
      </c>
      <c r="P45" s="56">
        <v>2</v>
      </c>
      <c r="Q45" s="59"/>
      <c r="R45" s="59"/>
      <c r="S45" s="56">
        <v>-1111.1111000000001</v>
      </c>
      <c r="T45" s="59"/>
      <c r="U45" s="60"/>
    </row>
    <row r="46" spans="1:21" ht="12" thickBot="1">
      <c r="A46" s="83"/>
      <c r="B46" s="71" t="s">
        <v>34</v>
      </c>
      <c r="C46" s="72"/>
      <c r="D46" s="61">
        <v>11859.242899999999</v>
      </c>
      <c r="E46" s="62"/>
      <c r="F46" s="62"/>
      <c r="G46" s="61">
        <v>50874.303200000002</v>
      </c>
      <c r="H46" s="63">
        <v>-76.689129572196293</v>
      </c>
      <c r="I46" s="61">
        <v>611.75630000000001</v>
      </c>
      <c r="J46" s="63">
        <v>5.1584768535266301</v>
      </c>
      <c r="K46" s="61">
        <v>3812.0976000000001</v>
      </c>
      <c r="L46" s="63">
        <v>7.4931691644279903</v>
      </c>
      <c r="M46" s="63">
        <v>-0.83952239313075305</v>
      </c>
      <c r="N46" s="61">
        <v>324615.9278</v>
      </c>
      <c r="O46" s="61">
        <v>5662765.1454999996</v>
      </c>
      <c r="P46" s="61">
        <v>11</v>
      </c>
      <c r="Q46" s="61">
        <v>16</v>
      </c>
      <c r="R46" s="63">
        <v>-31.25</v>
      </c>
      <c r="S46" s="61">
        <v>1078.1129909090901</v>
      </c>
      <c r="T46" s="61">
        <v>639.51786249999998</v>
      </c>
      <c r="U46" s="64">
        <v>40.681740421220297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169316</v>
      </c>
      <c r="D2" s="37">
        <v>699192.66943076905</v>
      </c>
      <c r="E2" s="37">
        <v>563356.45433760702</v>
      </c>
      <c r="F2" s="37">
        <v>135817.84757179499</v>
      </c>
      <c r="G2" s="37">
        <v>563356.45433760702</v>
      </c>
      <c r="H2" s="37">
        <v>0.19425463321647399</v>
      </c>
    </row>
    <row r="3" spans="1:8">
      <c r="A3" s="37">
        <v>2</v>
      </c>
      <c r="B3" s="37">
        <v>13</v>
      </c>
      <c r="C3" s="37">
        <v>9900</v>
      </c>
      <c r="D3" s="37">
        <v>85571.741760683799</v>
      </c>
      <c r="E3" s="37">
        <v>67448.620931623896</v>
      </c>
      <c r="F3" s="37">
        <v>18123.120829059801</v>
      </c>
      <c r="G3" s="37">
        <v>67448.620931623896</v>
      </c>
      <c r="H3" s="37">
        <v>0.211788616851393</v>
      </c>
    </row>
    <row r="4" spans="1:8">
      <c r="A4" s="37">
        <v>3</v>
      </c>
      <c r="B4" s="37">
        <v>14</v>
      </c>
      <c r="C4" s="37">
        <v>120259</v>
      </c>
      <c r="D4" s="37">
        <v>142745.57062257</v>
      </c>
      <c r="E4" s="37">
        <v>99646.150825889999</v>
      </c>
      <c r="F4" s="37">
        <v>43099.359967620301</v>
      </c>
      <c r="G4" s="37">
        <v>99646.150825889999</v>
      </c>
      <c r="H4" s="37">
        <v>0.30193145639421198</v>
      </c>
    </row>
    <row r="5" spans="1:8">
      <c r="A5" s="37">
        <v>4</v>
      </c>
      <c r="B5" s="37">
        <v>15</v>
      </c>
      <c r="C5" s="37">
        <v>4441</v>
      </c>
      <c r="D5" s="37">
        <v>52457.590177354199</v>
      </c>
      <c r="E5" s="37">
        <v>45295.250656584198</v>
      </c>
      <c r="F5" s="37">
        <v>7162.3395207699896</v>
      </c>
      <c r="G5" s="37">
        <v>45295.250656584198</v>
      </c>
      <c r="H5" s="37">
        <v>0.13653580914706101</v>
      </c>
    </row>
    <row r="6" spans="1:8">
      <c r="A6" s="37">
        <v>5</v>
      </c>
      <c r="B6" s="37">
        <v>16</v>
      </c>
      <c r="C6" s="37">
        <v>4519</v>
      </c>
      <c r="D6" s="37">
        <v>143691.53474017099</v>
      </c>
      <c r="E6" s="37">
        <v>118887.18931880299</v>
      </c>
      <c r="F6" s="37">
        <v>24778.960805982901</v>
      </c>
      <c r="G6" s="37">
        <v>118887.18931880299</v>
      </c>
      <c r="H6" s="37">
        <v>0.17247598536231601</v>
      </c>
    </row>
    <row r="7" spans="1:8">
      <c r="A7" s="37">
        <v>6</v>
      </c>
      <c r="B7" s="37">
        <v>17</v>
      </c>
      <c r="C7" s="37">
        <v>23323</v>
      </c>
      <c r="D7" s="37">
        <v>233270.23771025601</v>
      </c>
      <c r="E7" s="37">
        <v>165244.33274957299</v>
      </c>
      <c r="F7" s="37">
        <v>68025.648550427402</v>
      </c>
      <c r="G7" s="37">
        <v>165244.33274957299</v>
      </c>
      <c r="H7" s="37">
        <v>0.29161767052633297</v>
      </c>
    </row>
    <row r="8" spans="1:8">
      <c r="A8" s="37">
        <v>7</v>
      </c>
      <c r="B8" s="37">
        <v>18</v>
      </c>
      <c r="C8" s="37">
        <v>39373</v>
      </c>
      <c r="D8" s="37">
        <v>109438.965290598</v>
      </c>
      <c r="E8" s="37">
        <v>86665.125878632505</v>
      </c>
      <c r="F8" s="37">
        <v>22773.839411965801</v>
      </c>
      <c r="G8" s="37">
        <v>86665.125878632505</v>
      </c>
      <c r="H8" s="37">
        <v>0.20809626033555201</v>
      </c>
    </row>
    <row r="9" spans="1:8">
      <c r="A9" s="37">
        <v>8</v>
      </c>
      <c r="B9" s="37">
        <v>19</v>
      </c>
      <c r="C9" s="37">
        <v>23485</v>
      </c>
      <c r="D9" s="37">
        <v>98500.152775213704</v>
      </c>
      <c r="E9" s="37">
        <v>94394.168845299093</v>
      </c>
      <c r="F9" s="37">
        <v>4105.9839299145297</v>
      </c>
      <c r="G9" s="37">
        <v>94394.168845299093</v>
      </c>
      <c r="H9" s="37">
        <v>4.16850513855015E-2</v>
      </c>
    </row>
    <row r="10" spans="1:8">
      <c r="A10" s="37">
        <v>9</v>
      </c>
      <c r="B10" s="37">
        <v>21</v>
      </c>
      <c r="C10" s="37">
        <v>310125</v>
      </c>
      <c r="D10" s="37">
        <v>1078908.40251224</v>
      </c>
      <c r="E10" s="37">
        <v>1048227.9522666699</v>
      </c>
      <c r="F10" s="37">
        <v>27602.447144444399</v>
      </c>
      <c r="G10" s="37">
        <v>1048227.9522666699</v>
      </c>
      <c r="H10" s="37">
        <v>2.5656875990447501E-2</v>
      </c>
    </row>
    <row r="11" spans="1:8">
      <c r="A11" s="37">
        <v>10</v>
      </c>
      <c r="B11" s="37">
        <v>22</v>
      </c>
      <c r="C11" s="37">
        <v>43247.845999999998</v>
      </c>
      <c r="D11" s="37">
        <v>436699.37406581198</v>
      </c>
      <c r="E11" s="37">
        <v>382021.36442820501</v>
      </c>
      <c r="F11" s="37">
        <v>54678.009637606803</v>
      </c>
      <c r="G11" s="37">
        <v>382021.36442820501</v>
      </c>
      <c r="H11" s="37">
        <v>0.12520743762130199</v>
      </c>
    </row>
    <row r="12" spans="1:8">
      <c r="A12" s="37">
        <v>11</v>
      </c>
      <c r="B12" s="37">
        <v>23</v>
      </c>
      <c r="C12" s="37">
        <v>249100.08900000001</v>
      </c>
      <c r="D12" s="37">
        <v>1658074.2556521399</v>
      </c>
      <c r="E12" s="37">
        <v>1441294.5919598299</v>
      </c>
      <c r="F12" s="37">
        <v>216729.114376068</v>
      </c>
      <c r="G12" s="37">
        <v>1441294.5919598299</v>
      </c>
      <c r="H12" s="37">
        <v>0.13071532906789499</v>
      </c>
    </row>
    <row r="13" spans="1:8">
      <c r="A13" s="37">
        <v>12</v>
      </c>
      <c r="B13" s="37">
        <v>24</v>
      </c>
      <c r="C13" s="37">
        <v>14232</v>
      </c>
      <c r="D13" s="37">
        <v>390362.31585982902</v>
      </c>
      <c r="E13" s="37">
        <v>362732.03694957303</v>
      </c>
      <c r="F13" s="37">
        <v>27630.278910256398</v>
      </c>
      <c r="G13" s="37">
        <v>362732.03694957303</v>
      </c>
      <c r="H13" s="37">
        <v>7.0781112283845204E-2</v>
      </c>
    </row>
    <row r="14" spans="1:8">
      <c r="A14" s="37">
        <v>13</v>
      </c>
      <c r="B14" s="37">
        <v>25</v>
      </c>
      <c r="C14" s="37">
        <v>90000</v>
      </c>
      <c r="D14" s="37">
        <v>1032400.2161225399</v>
      </c>
      <c r="E14" s="37">
        <v>944764.84790000005</v>
      </c>
      <c r="F14" s="37">
        <v>87622.306200000006</v>
      </c>
      <c r="G14" s="37">
        <v>944764.84790000005</v>
      </c>
      <c r="H14" s="37">
        <v>8.48734952309496E-2</v>
      </c>
    </row>
    <row r="15" spans="1:8">
      <c r="A15" s="37">
        <v>14</v>
      </c>
      <c r="B15" s="37">
        <v>26</v>
      </c>
      <c r="C15" s="37">
        <v>66143</v>
      </c>
      <c r="D15" s="37">
        <v>340826.25378643803</v>
      </c>
      <c r="E15" s="37">
        <v>292704.69835420902</v>
      </c>
      <c r="F15" s="37">
        <v>48120.838618069698</v>
      </c>
      <c r="G15" s="37">
        <v>292704.69835420902</v>
      </c>
      <c r="H15" s="37">
        <v>0.14118906419263899</v>
      </c>
    </row>
    <row r="16" spans="1:8">
      <c r="A16" s="37">
        <v>15</v>
      </c>
      <c r="B16" s="37">
        <v>27</v>
      </c>
      <c r="C16" s="37">
        <v>196264.74</v>
      </c>
      <c r="D16" s="37">
        <v>1463657.5443641599</v>
      </c>
      <c r="E16" s="37">
        <v>1376898.18507965</v>
      </c>
      <c r="F16" s="37">
        <v>86728.966122123893</v>
      </c>
      <c r="G16" s="37">
        <v>1376898.18507965</v>
      </c>
      <c r="H16" s="37">
        <v>5.9256188333833199E-2</v>
      </c>
    </row>
    <row r="17" spans="1:8">
      <c r="A17" s="37">
        <v>16</v>
      </c>
      <c r="B17" s="37">
        <v>29</v>
      </c>
      <c r="C17" s="37">
        <v>219455</v>
      </c>
      <c r="D17" s="37">
        <v>2607704.1866931599</v>
      </c>
      <c r="E17" s="37">
        <v>2469333.5856504301</v>
      </c>
      <c r="F17" s="37">
        <v>135284.39591453</v>
      </c>
      <c r="G17" s="37">
        <v>2469333.5856504301</v>
      </c>
      <c r="H17" s="37">
        <v>5.1940206537791703E-2</v>
      </c>
    </row>
    <row r="18" spans="1:8">
      <c r="A18" s="37">
        <v>17</v>
      </c>
      <c r="B18" s="37">
        <v>31</v>
      </c>
      <c r="C18" s="37">
        <v>30304.187999999998</v>
      </c>
      <c r="D18" s="37">
        <v>282734.937936412</v>
      </c>
      <c r="E18" s="37">
        <v>239689.68380809901</v>
      </c>
      <c r="F18" s="37">
        <v>43045.254128312998</v>
      </c>
      <c r="G18" s="37">
        <v>239689.68380809901</v>
      </c>
      <c r="H18" s="37">
        <v>0.152245967344842</v>
      </c>
    </row>
    <row r="19" spans="1:8">
      <c r="A19" s="37">
        <v>18</v>
      </c>
      <c r="B19" s="37">
        <v>32</v>
      </c>
      <c r="C19" s="37">
        <v>15306.6</v>
      </c>
      <c r="D19" s="37">
        <v>264163.38241839502</v>
      </c>
      <c r="E19" s="37">
        <v>240271.38204558601</v>
      </c>
      <c r="F19" s="37">
        <v>23892.000372808801</v>
      </c>
      <c r="G19" s="37">
        <v>240271.38204558601</v>
      </c>
      <c r="H19" s="37">
        <v>9.0444028063539406E-2</v>
      </c>
    </row>
    <row r="20" spans="1:8">
      <c r="A20" s="37">
        <v>19</v>
      </c>
      <c r="B20" s="37">
        <v>33</v>
      </c>
      <c r="C20" s="37">
        <v>68666.774000000005</v>
      </c>
      <c r="D20" s="37">
        <v>760964.557323077</v>
      </c>
      <c r="E20" s="37">
        <v>595556.19955920905</v>
      </c>
      <c r="F20" s="37">
        <v>165407.77174616899</v>
      </c>
      <c r="G20" s="37">
        <v>595556.19955920905</v>
      </c>
      <c r="H20" s="37">
        <v>0.217366101396922</v>
      </c>
    </row>
    <row r="21" spans="1:8">
      <c r="A21" s="37">
        <v>20</v>
      </c>
      <c r="B21" s="37">
        <v>34</v>
      </c>
      <c r="C21" s="37">
        <v>39521.294000000002</v>
      </c>
      <c r="D21" s="37">
        <v>213832.258907132</v>
      </c>
      <c r="E21" s="37">
        <v>155974.824115072</v>
      </c>
      <c r="F21" s="37">
        <v>57857.434792060601</v>
      </c>
      <c r="G21" s="37">
        <v>155974.824115072</v>
      </c>
      <c r="H21" s="37">
        <v>0.27057393064901403</v>
      </c>
    </row>
    <row r="22" spans="1:8">
      <c r="A22" s="37">
        <v>21</v>
      </c>
      <c r="B22" s="37">
        <v>35</v>
      </c>
      <c r="C22" s="37">
        <v>29644.02</v>
      </c>
      <c r="D22" s="37">
        <v>925178.373187611</v>
      </c>
      <c r="E22" s="37">
        <v>870123.25549822999</v>
      </c>
      <c r="F22" s="37">
        <v>55054.167089380499</v>
      </c>
      <c r="G22" s="37">
        <v>870123.25549822999</v>
      </c>
      <c r="H22" s="37">
        <v>5.9506604620117698E-2</v>
      </c>
    </row>
    <row r="23" spans="1:8">
      <c r="A23" s="37">
        <v>22</v>
      </c>
      <c r="B23" s="37">
        <v>36</v>
      </c>
      <c r="C23" s="37">
        <v>155047.34599999999</v>
      </c>
      <c r="D23" s="37">
        <v>697188.106770796</v>
      </c>
      <c r="E23" s="37">
        <v>587247.54085366603</v>
      </c>
      <c r="F23" s="37">
        <v>109940.32471713</v>
      </c>
      <c r="G23" s="37">
        <v>587247.54085366603</v>
      </c>
      <c r="H23" s="37">
        <v>0.157691104716978</v>
      </c>
    </row>
    <row r="24" spans="1:8">
      <c r="A24" s="37">
        <v>23</v>
      </c>
      <c r="B24" s="37">
        <v>37</v>
      </c>
      <c r="C24" s="37">
        <v>155153.52499999999</v>
      </c>
      <c r="D24" s="37">
        <v>1063088.6445637201</v>
      </c>
      <c r="E24" s="37">
        <v>945937.34258797497</v>
      </c>
      <c r="F24" s="37">
        <v>117148.41834742299</v>
      </c>
      <c r="G24" s="37">
        <v>945937.34258797497</v>
      </c>
      <c r="H24" s="37">
        <v>0.110196583053041</v>
      </c>
    </row>
    <row r="25" spans="1:8">
      <c r="A25" s="37">
        <v>24</v>
      </c>
      <c r="B25" s="37">
        <v>38</v>
      </c>
      <c r="C25" s="37">
        <v>177192.59599999999</v>
      </c>
      <c r="D25" s="37">
        <v>801871.33793716796</v>
      </c>
      <c r="E25" s="37">
        <v>771765.35843893804</v>
      </c>
      <c r="F25" s="37">
        <v>30105.979498230099</v>
      </c>
      <c r="G25" s="37">
        <v>771765.35843893804</v>
      </c>
      <c r="H25" s="37">
        <v>3.7544650960687001E-2</v>
      </c>
    </row>
    <row r="26" spans="1:8">
      <c r="A26" s="37">
        <v>25</v>
      </c>
      <c r="B26" s="37">
        <v>39</v>
      </c>
      <c r="C26" s="37">
        <v>57795.735999999997</v>
      </c>
      <c r="D26" s="37">
        <v>115517.298324401</v>
      </c>
      <c r="E26" s="37">
        <v>88880.247997945393</v>
      </c>
      <c r="F26" s="37">
        <v>26637.050326455199</v>
      </c>
      <c r="G26" s="37">
        <v>88880.247997945393</v>
      </c>
      <c r="H26" s="37">
        <v>0.23058927721501901</v>
      </c>
    </row>
    <row r="27" spans="1:8">
      <c r="A27" s="37">
        <v>26</v>
      </c>
      <c r="B27" s="37">
        <v>42</v>
      </c>
      <c r="C27" s="37">
        <v>8184.97</v>
      </c>
      <c r="D27" s="37">
        <v>166568.6617</v>
      </c>
      <c r="E27" s="37">
        <v>140567.49110000001</v>
      </c>
      <c r="F27" s="37">
        <v>26001.170600000001</v>
      </c>
      <c r="G27" s="37">
        <v>140567.49110000001</v>
      </c>
      <c r="H27" s="37">
        <v>0.156098814354585</v>
      </c>
    </row>
    <row r="28" spans="1:8">
      <c r="A28" s="37">
        <v>27</v>
      </c>
      <c r="B28" s="37">
        <v>75</v>
      </c>
      <c r="C28" s="37">
        <v>94</v>
      </c>
      <c r="D28" s="37">
        <v>43103.8461538462</v>
      </c>
      <c r="E28" s="37">
        <v>40507.967948717902</v>
      </c>
      <c r="F28" s="37">
        <v>929.211538461538</v>
      </c>
      <c r="G28" s="37">
        <v>40507.967948717902</v>
      </c>
      <c r="H28" s="37">
        <v>2.2424584635376402E-2</v>
      </c>
    </row>
    <row r="29" spans="1:8">
      <c r="A29" s="37">
        <v>28</v>
      </c>
      <c r="B29" s="37">
        <v>76</v>
      </c>
      <c r="C29" s="37">
        <v>2307</v>
      </c>
      <c r="D29" s="37">
        <v>377616.684488889</v>
      </c>
      <c r="E29" s="37">
        <v>360244.85316752101</v>
      </c>
      <c r="F29" s="37">
        <v>17064.139013675202</v>
      </c>
      <c r="G29" s="37">
        <v>360244.85316752101</v>
      </c>
      <c r="H29" s="37">
        <v>4.5225900700189101E-2</v>
      </c>
    </row>
    <row r="30" spans="1:8">
      <c r="A30" s="37">
        <v>29</v>
      </c>
      <c r="B30" s="37">
        <v>99</v>
      </c>
      <c r="C30" s="37">
        <v>9</v>
      </c>
      <c r="D30" s="37">
        <v>11859.242871189799</v>
      </c>
      <c r="E30" s="37">
        <v>11247.4868466833</v>
      </c>
      <c r="F30" s="37">
        <v>611.75602450646704</v>
      </c>
      <c r="G30" s="37">
        <v>11247.4868466833</v>
      </c>
      <c r="H30" s="37">
        <v>5.15847454303036E-2</v>
      </c>
    </row>
    <row r="31" spans="1:8">
      <c r="A31" s="30">
        <v>30</v>
      </c>
      <c r="B31" s="39">
        <v>9101</v>
      </c>
      <c r="C31" s="40">
        <v>-2</v>
      </c>
      <c r="D31" s="40">
        <v>-2222.2222000000002</v>
      </c>
      <c r="E31" s="40">
        <v>-2.0000000000000001E-4</v>
      </c>
      <c r="F31" s="40">
        <v>-2222.2220000000002</v>
      </c>
      <c r="G31" s="40">
        <v>-2.0000000000000001E-4</v>
      </c>
      <c r="H31" s="40">
        <v>0.99999990999999899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115</v>
      </c>
      <c r="D34" s="34">
        <v>164880.37</v>
      </c>
      <c r="E34" s="34">
        <v>162581.57</v>
      </c>
      <c r="F34" s="30"/>
      <c r="G34" s="30"/>
      <c r="H34" s="30"/>
    </row>
    <row r="35" spans="1:8">
      <c r="A35" s="30"/>
      <c r="B35" s="33">
        <v>71</v>
      </c>
      <c r="C35" s="34">
        <v>85</v>
      </c>
      <c r="D35" s="34">
        <v>157177.88</v>
      </c>
      <c r="E35" s="34">
        <v>172033.27</v>
      </c>
      <c r="F35" s="30"/>
      <c r="G35" s="30"/>
      <c r="H35" s="30"/>
    </row>
    <row r="36" spans="1:8">
      <c r="A36" s="30"/>
      <c r="B36" s="33">
        <v>72</v>
      </c>
      <c r="C36" s="34">
        <v>446</v>
      </c>
      <c r="D36" s="34">
        <v>1125435.3500000001</v>
      </c>
      <c r="E36" s="34">
        <v>1156700.47</v>
      </c>
      <c r="F36" s="30"/>
      <c r="G36" s="30"/>
      <c r="H36" s="30"/>
    </row>
    <row r="37" spans="1:8">
      <c r="A37" s="30"/>
      <c r="B37" s="33">
        <v>73</v>
      </c>
      <c r="C37" s="34">
        <v>136</v>
      </c>
      <c r="D37" s="34">
        <v>213375.46</v>
      </c>
      <c r="E37" s="34">
        <v>244752.87</v>
      </c>
      <c r="F37" s="30"/>
      <c r="G37" s="30"/>
      <c r="H37" s="30"/>
    </row>
    <row r="38" spans="1:8">
      <c r="A38" s="30"/>
      <c r="B38" s="33">
        <v>77</v>
      </c>
      <c r="C38" s="34">
        <v>42</v>
      </c>
      <c r="D38" s="34">
        <v>55912.01</v>
      </c>
      <c r="E38" s="34">
        <v>61588.15</v>
      </c>
      <c r="F38" s="30"/>
      <c r="G38" s="30"/>
      <c r="H38" s="30"/>
    </row>
    <row r="39" spans="1:8">
      <c r="A39" s="30"/>
      <c r="B39" s="33">
        <v>78</v>
      </c>
      <c r="C39" s="34">
        <v>36</v>
      </c>
      <c r="D39" s="34">
        <v>95500</v>
      </c>
      <c r="E39" s="34">
        <v>84660.18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2016-07-26T00:27:46Z</dcterms:modified>
</cp:coreProperties>
</file>