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<sst xmlns="http://schemas.openxmlformats.org/spreadsheetml/2006/main" count="117" uniqueCount="75">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</sst>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16263766.7316</v>
      </c>
      <c r="F3" s="25">
        <f>RA!I7</f>
        <v>1873066.6196000001</v>
      </c>
      <c r="G3" s="16">
        <f>SUM(G4:G40)</f>
        <v>14390700.111999998</v>
      </c>
      <c r="H3" s="27">
        <f>RA!J7</f>
        <v>11.5168069642852</v>
      </c>
      <c r="I3" s="20">
        <f>SUM(I4:I40)</f>
        <v>16263771.03327572</v>
      </c>
      <c r="J3" s="21">
        <f>SUM(J4:J40)</f>
        <v>14390700.154254731</v>
      </c>
      <c r="K3" s="22">
        <f>E3-I3</f>
        <v>-4.3016757201403379</v>
      </c>
      <c r="L3" s="22">
        <f>G3-J3</f>
        <v>-4.2254732921719551E-2</v>
      </c>
    </row>
    <row r="4" spans="1:13" x14ac:dyDescent="0.15">
      <c r="A4" s="44">
        <f>RA!A8</f>
        <v>42227</v>
      </c>
      <c r="B4" s="12">
        <v>12</v>
      </c>
      <c r="C4" s="42" t="s">
        <v>6</v>
      </c>
      <c r="D4" s="42"/>
      <c r="E4" s="15">
        <f>VLOOKUP(C4,RA!B8:D36,3,0)</f>
        <v>539399.52410000004</v>
      </c>
      <c r="F4" s="25">
        <f>VLOOKUP(C4,RA!B8:I39,8,0)</f>
        <v>128240.32460000001</v>
      </c>
      <c r="G4" s="16">
        <f t="shared" ref="G4:G40" si="0">E4-F4</f>
        <v>411159.19950000005</v>
      </c>
      <c r="H4" s="27">
        <f>RA!J8</f>
        <v>23.7746454845269</v>
      </c>
      <c r="I4" s="20">
        <f>VLOOKUP(B4,RMS!B:D,3,FALSE)</f>
        <v>539400.05214871804</v>
      </c>
      <c r="J4" s="21">
        <f>VLOOKUP(B4,RMS!B:E,4,FALSE)</f>
        <v>411159.21268376103</v>
      </c>
      <c r="K4" s="22">
        <f t="shared" ref="K4:K40" si="1">E4-I4</f>
        <v>-0.52804871799889952</v>
      </c>
      <c r="L4" s="22">
        <f t="shared" ref="L4:L40" si="2">G4-J4</f>
        <v>-1.3183760980609804E-2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107417.867</v>
      </c>
      <c r="F5" s="25">
        <f>VLOOKUP(C5,RA!B9:I40,8,0)</f>
        <v>23221.238300000001</v>
      </c>
      <c r="G5" s="16">
        <f t="shared" si="0"/>
        <v>84196.628700000001</v>
      </c>
      <c r="H5" s="27">
        <f>RA!J9</f>
        <v>21.617668408924899</v>
      </c>
      <c r="I5" s="20">
        <f>VLOOKUP(B5,RMS!B:D,3,FALSE)</f>
        <v>107417.914741805</v>
      </c>
      <c r="J5" s="21">
        <f>VLOOKUP(B5,RMS!B:E,4,FALSE)</f>
        <v>84196.608326594098</v>
      </c>
      <c r="K5" s="22">
        <f t="shared" si="1"/>
        <v>-4.7741804999532178E-2</v>
      </c>
      <c r="L5" s="22">
        <f t="shared" si="2"/>
        <v>2.0373405903228559E-2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157785.9718</v>
      </c>
      <c r="F6" s="25">
        <f>VLOOKUP(C6,RA!B10:I41,8,0)</f>
        <v>44137.126799999998</v>
      </c>
      <c r="G6" s="16">
        <f t="shared" si="0"/>
        <v>113648.845</v>
      </c>
      <c r="H6" s="27">
        <f>RA!J10</f>
        <v>27.972782558861201</v>
      </c>
      <c r="I6" s="20">
        <f>VLOOKUP(B6,RMS!B:D,3,FALSE)</f>
        <v>157788.23185299101</v>
      </c>
      <c r="J6" s="21">
        <f>VLOOKUP(B6,RMS!B:E,4,FALSE)</f>
        <v>113648.84512735</v>
      </c>
      <c r="K6" s="22">
        <f>E6-I6</f>
        <v>-2.2600529910123441</v>
      </c>
      <c r="L6" s="22">
        <f t="shared" si="2"/>
        <v>-1.2734999472741038E-4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39328.114399999999</v>
      </c>
      <c r="F7" s="25">
        <f>VLOOKUP(C7,RA!B11:I42,8,0)</f>
        <v>7935.9174000000003</v>
      </c>
      <c r="G7" s="16">
        <f t="shared" si="0"/>
        <v>31392.197</v>
      </c>
      <c r="H7" s="27">
        <f>RA!J11</f>
        <v>20.178738597241299</v>
      </c>
      <c r="I7" s="20">
        <f>VLOOKUP(B7,RMS!B:D,3,FALSE)</f>
        <v>39328.155180341899</v>
      </c>
      <c r="J7" s="21">
        <f>VLOOKUP(B7,RMS!B:E,4,FALSE)</f>
        <v>31392.196740170901</v>
      </c>
      <c r="K7" s="22">
        <f t="shared" si="1"/>
        <v>-4.0780341900244821E-2</v>
      </c>
      <c r="L7" s="22">
        <f t="shared" si="2"/>
        <v>2.5982909937738441E-4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92591.956200000001</v>
      </c>
      <c r="F8" s="25">
        <f>VLOOKUP(C8,RA!B12:I43,8,0)</f>
        <v>12111.537</v>
      </c>
      <c r="G8" s="16">
        <f t="shared" si="0"/>
        <v>80480.419200000004</v>
      </c>
      <c r="H8" s="27">
        <f>RA!J12</f>
        <v>13.0805498631424</v>
      </c>
      <c r="I8" s="20">
        <f>VLOOKUP(B8,RMS!B:D,3,FALSE)</f>
        <v>92591.964881196604</v>
      </c>
      <c r="J8" s="21">
        <f>VLOOKUP(B8,RMS!B:E,4,FALSE)</f>
        <v>80480.418711111095</v>
      </c>
      <c r="K8" s="22">
        <f t="shared" si="1"/>
        <v>-8.6811966029927135E-3</v>
      </c>
      <c r="L8" s="22">
        <f t="shared" si="2"/>
        <v>4.8888890887610614E-4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241483.02299999999</v>
      </c>
      <c r="F9" s="25">
        <f>VLOOKUP(C9,RA!B13:I44,8,0)</f>
        <v>60588.080900000001</v>
      </c>
      <c r="G9" s="16">
        <f t="shared" si="0"/>
        <v>180894.94209999999</v>
      </c>
      <c r="H9" s="27">
        <f>RA!J13</f>
        <v>25.089996036698601</v>
      </c>
      <c r="I9" s="20">
        <f>VLOOKUP(B9,RMS!B:D,3,FALSE)</f>
        <v>241483.17141367501</v>
      </c>
      <c r="J9" s="21">
        <f>VLOOKUP(B9,RMS!B:E,4,FALSE)</f>
        <v>180894.94104786299</v>
      </c>
      <c r="K9" s="22">
        <f t="shared" si="1"/>
        <v>-0.14841367502231151</v>
      </c>
      <c r="L9" s="22">
        <f t="shared" si="2"/>
        <v>1.0521369986236095E-3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118769.88009999999</v>
      </c>
      <c r="F10" s="25">
        <f>VLOOKUP(C10,RA!B14:I45,8,0)</f>
        <v>-6333.5123999999996</v>
      </c>
      <c r="G10" s="16">
        <f t="shared" si="0"/>
        <v>125103.39249999999</v>
      </c>
      <c r="H10" s="27">
        <f>RA!J14</f>
        <v>-5.3325913898939801</v>
      </c>
      <c r="I10" s="20">
        <f>VLOOKUP(B10,RMS!B:D,3,FALSE)</f>
        <v>118769.888439316</v>
      </c>
      <c r="J10" s="21">
        <f>VLOOKUP(B10,RMS!B:E,4,FALSE)</f>
        <v>125103.384541026</v>
      </c>
      <c r="K10" s="22">
        <f t="shared" si="1"/>
        <v>-8.3393160020932555E-3</v>
      </c>
      <c r="L10" s="22">
        <f t="shared" si="2"/>
        <v>7.958973990753293E-3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84558.725200000001</v>
      </c>
      <c r="F11" s="25">
        <f>VLOOKUP(C11,RA!B15:I46,8,0)</f>
        <v>15248.591700000001</v>
      </c>
      <c r="G11" s="16">
        <f t="shared" si="0"/>
        <v>69310.133499999996</v>
      </c>
      <c r="H11" s="27">
        <f>RA!J15</f>
        <v>18.033138110743401</v>
      </c>
      <c r="I11" s="20">
        <f>VLOOKUP(B11,RMS!B:D,3,FALSE)</f>
        <v>84558.754461538498</v>
      </c>
      <c r="J11" s="21">
        <f>VLOOKUP(B11,RMS!B:E,4,FALSE)</f>
        <v>69310.134016239303</v>
      </c>
      <c r="K11" s="22">
        <f t="shared" si="1"/>
        <v>-2.9261538496939465E-2</v>
      </c>
      <c r="L11" s="22">
        <f t="shared" si="2"/>
        <v>-5.1623930630739778E-4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832802.67799999996</v>
      </c>
      <c r="F12" s="25">
        <f>VLOOKUP(C12,RA!B16:I47,8,0)</f>
        <v>54168.262900000002</v>
      </c>
      <c r="G12" s="16">
        <f t="shared" si="0"/>
        <v>778634.41509999998</v>
      </c>
      <c r="H12" s="27">
        <f>RA!J16</f>
        <v>6.5043334190623296</v>
      </c>
      <c r="I12" s="20">
        <f>VLOOKUP(B12,RMS!B:D,3,FALSE)</f>
        <v>832802.08915128198</v>
      </c>
      <c r="J12" s="21">
        <f>VLOOKUP(B12,RMS!B:E,4,FALSE)</f>
        <v>778634.41567521403</v>
      </c>
      <c r="K12" s="22">
        <f t="shared" si="1"/>
        <v>0.58884871797636151</v>
      </c>
      <c r="L12" s="22">
        <f t="shared" si="2"/>
        <v>-5.7521404232829809E-4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480752.0454</v>
      </c>
      <c r="F13" s="25">
        <f>VLOOKUP(C13,RA!B17:I48,8,0)</f>
        <v>51331.150099999999</v>
      </c>
      <c r="G13" s="16">
        <f t="shared" si="0"/>
        <v>429420.89529999997</v>
      </c>
      <c r="H13" s="27">
        <f>RA!J17</f>
        <v>10.677260885555</v>
      </c>
      <c r="I13" s="20">
        <f>VLOOKUP(B13,RMS!B:D,3,FALSE)</f>
        <v>480752.006003419</v>
      </c>
      <c r="J13" s="21">
        <f>VLOOKUP(B13,RMS!B:E,4,FALSE)</f>
        <v>429420.89466923103</v>
      </c>
      <c r="K13" s="22">
        <f t="shared" si="1"/>
        <v>3.9396581007167697E-2</v>
      </c>
      <c r="L13" s="22">
        <f t="shared" si="2"/>
        <v>6.3076894730329514E-4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1814640.7577</v>
      </c>
      <c r="F14" s="25">
        <f>VLOOKUP(C14,RA!B18:I49,8,0)</f>
        <v>249183.40590000001</v>
      </c>
      <c r="G14" s="16">
        <f t="shared" si="0"/>
        <v>1565457.3517999998</v>
      </c>
      <c r="H14" s="27">
        <f>RA!J18</f>
        <v>13.7318312091608</v>
      </c>
      <c r="I14" s="20">
        <f>VLOOKUP(B14,RMS!B:D,3,FALSE)</f>
        <v>1814640.7235123699</v>
      </c>
      <c r="J14" s="21">
        <f>VLOOKUP(B14,RMS!B:E,4,FALSE)</f>
        <v>1565457.34245688</v>
      </c>
      <c r="K14" s="22">
        <f t="shared" si="1"/>
        <v>3.4187630051746964E-2</v>
      </c>
      <c r="L14" s="22">
        <f t="shared" si="2"/>
        <v>9.3431198038160801E-3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446816.75380000001</v>
      </c>
      <c r="F15" s="25">
        <f>VLOOKUP(C15,RA!B19:I50,8,0)</f>
        <v>41386.974800000004</v>
      </c>
      <c r="G15" s="16">
        <f t="shared" si="0"/>
        <v>405429.77899999998</v>
      </c>
      <c r="H15" s="27">
        <f>RA!J19</f>
        <v>9.2626282358528709</v>
      </c>
      <c r="I15" s="20">
        <f>VLOOKUP(B15,RMS!B:D,3,FALSE)</f>
        <v>446816.78929914499</v>
      </c>
      <c r="J15" s="21">
        <f>VLOOKUP(B15,RMS!B:E,4,FALSE)</f>
        <v>405429.77965897397</v>
      </c>
      <c r="K15" s="22">
        <f t="shared" si="1"/>
        <v>-3.5499144985806197E-2</v>
      </c>
      <c r="L15" s="22">
        <f t="shared" si="2"/>
        <v>-6.5897399326786399E-4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955849.08270000003</v>
      </c>
      <c r="F16" s="25">
        <f>VLOOKUP(C16,RA!B20:I51,8,0)</f>
        <v>85720.485400000005</v>
      </c>
      <c r="G16" s="16">
        <f t="shared" si="0"/>
        <v>870128.59730000002</v>
      </c>
      <c r="H16" s="27">
        <f>RA!J20</f>
        <v>8.9679936876503703</v>
      </c>
      <c r="I16" s="20">
        <f>VLOOKUP(B16,RMS!B:D,3,FALSE)</f>
        <v>955848.97490000003</v>
      </c>
      <c r="J16" s="21">
        <f>VLOOKUP(B16,RMS!B:E,4,FALSE)</f>
        <v>870128.59730000002</v>
      </c>
      <c r="K16" s="22">
        <f t="shared" si="1"/>
        <v>0.10779999999795109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366531.1287</v>
      </c>
      <c r="F17" s="25">
        <f>VLOOKUP(C17,RA!B21:I52,8,0)</f>
        <v>39232.314400000003</v>
      </c>
      <c r="G17" s="16">
        <f t="shared" si="0"/>
        <v>327298.81429999997</v>
      </c>
      <c r="H17" s="27">
        <f>RA!J21</f>
        <v>10.703678713223599</v>
      </c>
      <c r="I17" s="20">
        <f>VLOOKUP(B17,RMS!B:D,3,FALSE)</f>
        <v>366531.06687522097</v>
      </c>
      <c r="J17" s="21">
        <f>VLOOKUP(B17,RMS!B:E,4,FALSE)</f>
        <v>327298.81438141601</v>
      </c>
      <c r="K17" s="22">
        <f t="shared" si="1"/>
        <v>6.1824779026210308E-2</v>
      </c>
      <c r="L17" s="22">
        <f t="shared" si="2"/>
        <v>-8.1416044849902391E-5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1391684.5119</v>
      </c>
      <c r="F18" s="25">
        <f>VLOOKUP(C18,RA!B22:I53,8,0)</f>
        <v>167123.72930000001</v>
      </c>
      <c r="G18" s="16">
        <f t="shared" si="0"/>
        <v>1224560.7826</v>
      </c>
      <c r="H18" s="27">
        <f>RA!J22</f>
        <v>12.008736741047301</v>
      </c>
      <c r="I18" s="20">
        <f>VLOOKUP(B18,RMS!B:D,3,FALSE)</f>
        <v>1391685.9228000001</v>
      </c>
      <c r="J18" s="21">
        <f>VLOOKUP(B18,RMS!B:E,4,FALSE)</f>
        <v>1224560.7852</v>
      </c>
      <c r="K18" s="22">
        <f t="shared" si="1"/>
        <v>-1.4109000000171363</v>
      </c>
      <c r="L18" s="22">
        <f t="shared" si="2"/>
        <v>-2.6000000070780516E-3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2507740.9523999998</v>
      </c>
      <c r="F19" s="25">
        <f>VLOOKUP(C19,RA!B23:I54,8,0)</f>
        <v>281784.87939999998</v>
      </c>
      <c r="G19" s="16">
        <f t="shared" si="0"/>
        <v>2225956.0729999999</v>
      </c>
      <c r="H19" s="27">
        <f>RA!J23</f>
        <v>11.236602374353</v>
      </c>
      <c r="I19" s="20">
        <f>VLOOKUP(B19,RMS!B:D,3,FALSE)</f>
        <v>2507741.86982308</v>
      </c>
      <c r="J19" s="21">
        <f>VLOOKUP(B19,RMS!B:E,4,FALSE)</f>
        <v>2225956.1084965798</v>
      </c>
      <c r="K19" s="22">
        <f t="shared" si="1"/>
        <v>-0.91742308018729091</v>
      </c>
      <c r="L19" s="22">
        <f t="shared" si="2"/>
        <v>-3.5496579948812723E-2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269303.06410000002</v>
      </c>
      <c r="F20" s="25">
        <f>VLOOKUP(C20,RA!B24:I55,8,0)</f>
        <v>45381.197</v>
      </c>
      <c r="G20" s="16">
        <f t="shared" si="0"/>
        <v>223921.86710000003</v>
      </c>
      <c r="H20" s="27">
        <f>RA!J24</f>
        <v>16.851348183379201</v>
      </c>
      <c r="I20" s="20">
        <f>VLOOKUP(B20,RMS!B:D,3,FALSE)</f>
        <v>269303.03967508499</v>
      </c>
      <c r="J20" s="21">
        <f>VLOOKUP(B20,RMS!B:E,4,FALSE)</f>
        <v>223921.85106111699</v>
      </c>
      <c r="K20" s="22">
        <f t="shared" si="1"/>
        <v>2.4424915027339011E-2</v>
      </c>
      <c r="L20" s="22">
        <f t="shared" si="2"/>
        <v>1.603888304089196E-2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240978.4963</v>
      </c>
      <c r="F21" s="25">
        <f>VLOOKUP(C21,RA!B25:I56,8,0)</f>
        <v>22042.045900000001</v>
      </c>
      <c r="G21" s="16">
        <f t="shared" si="0"/>
        <v>218936.4504</v>
      </c>
      <c r="H21" s="27">
        <f>RA!J25</f>
        <v>9.1468932865110606</v>
      </c>
      <c r="I21" s="20">
        <f>VLOOKUP(B21,RMS!B:D,3,FALSE)</f>
        <v>240978.48887448799</v>
      </c>
      <c r="J21" s="21">
        <f>VLOOKUP(B21,RMS!B:E,4,FALSE)</f>
        <v>218936.44458982901</v>
      </c>
      <c r="K21" s="22">
        <f t="shared" si="1"/>
        <v>7.4255120125599205E-3</v>
      </c>
      <c r="L21" s="22">
        <f t="shared" si="2"/>
        <v>5.8101709873881191E-3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586075.56030000001</v>
      </c>
      <c r="F22" s="25">
        <f>VLOOKUP(C22,RA!B26:I57,8,0)</f>
        <v>119892.29790000001</v>
      </c>
      <c r="G22" s="16">
        <f t="shared" si="0"/>
        <v>466183.26240000001</v>
      </c>
      <c r="H22" s="27">
        <f>RA!J26</f>
        <v>20.456798751108099</v>
      </c>
      <c r="I22" s="20">
        <f>VLOOKUP(B22,RMS!B:D,3,FALSE)</f>
        <v>586075.55069126398</v>
      </c>
      <c r="J22" s="21">
        <f>VLOOKUP(B22,RMS!B:E,4,FALSE)</f>
        <v>466183.24258171499</v>
      </c>
      <c r="K22" s="22">
        <f t="shared" si="1"/>
        <v>9.6087360288947821E-3</v>
      </c>
      <c r="L22" s="22">
        <f t="shared" si="2"/>
        <v>1.9818285014480352E-2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255718.8205</v>
      </c>
      <c r="F23" s="25">
        <f>VLOOKUP(C23,RA!B27:I58,8,0)</f>
        <v>70196.671000000002</v>
      </c>
      <c r="G23" s="16">
        <f t="shared" si="0"/>
        <v>185522.1495</v>
      </c>
      <c r="H23" s="27">
        <f>RA!J27</f>
        <v>27.4507253172631</v>
      </c>
      <c r="I23" s="20">
        <f>VLOOKUP(B23,RMS!B:D,3,FALSE)</f>
        <v>255718.68037609899</v>
      </c>
      <c r="J23" s="21">
        <f>VLOOKUP(B23,RMS!B:E,4,FALSE)</f>
        <v>185522.163038817</v>
      </c>
      <c r="K23" s="22">
        <f t="shared" si="1"/>
        <v>0.14012390101561323</v>
      </c>
      <c r="L23" s="22">
        <f t="shared" si="2"/>
        <v>-1.3538817001972347E-2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909454.6348</v>
      </c>
      <c r="F24" s="25">
        <f>VLOOKUP(C24,RA!B28:I59,8,0)</f>
        <v>48042.741399999999</v>
      </c>
      <c r="G24" s="16">
        <f t="shared" si="0"/>
        <v>861411.89339999994</v>
      </c>
      <c r="H24" s="27">
        <f>RA!J28</f>
        <v>5.2825879996273999</v>
      </c>
      <c r="I24" s="20">
        <f>VLOOKUP(B24,RMS!B:D,3,FALSE)</f>
        <v>909454.63403986802</v>
      </c>
      <c r="J24" s="21">
        <f>VLOOKUP(B24,RMS!B:E,4,FALSE)</f>
        <v>861411.89441016596</v>
      </c>
      <c r="K24" s="22">
        <f t="shared" si="1"/>
        <v>7.6013198122382164E-4</v>
      </c>
      <c r="L24" s="22">
        <f t="shared" si="2"/>
        <v>-1.0101660154759884E-3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601752.28899999999</v>
      </c>
      <c r="F25" s="25">
        <f>VLOOKUP(C25,RA!B29:I60,8,0)</f>
        <v>96452.726500000004</v>
      </c>
      <c r="G25" s="16">
        <f t="shared" si="0"/>
        <v>505299.5625</v>
      </c>
      <c r="H25" s="27">
        <f>RA!J29</f>
        <v>16.028643058472898</v>
      </c>
      <c r="I25" s="20">
        <f>VLOOKUP(B25,RMS!B:D,3,FALSE)</f>
        <v>601752.29019292002</v>
      </c>
      <c r="J25" s="21">
        <f>VLOOKUP(B25,RMS!B:E,4,FALSE)</f>
        <v>505299.549106978</v>
      </c>
      <c r="K25" s="22">
        <f t="shared" si="1"/>
        <v>-1.1929200263693929E-3</v>
      </c>
      <c r="L25" s="22">
        <f t="shared" si="2"/>
        <v>1.339302200358361E-2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1152172.6832999999</v>
      </c>
      <c r="F26" s="25">
        <f>VLOOKUP(C26,RA!B30:I61,8,0)</f>
        <v>150457.33739999999</v>
      </c>
      <c r="G26" s="16">
        <f t="shared" si="0"/>
        <v>1001715.3459</v>
      </c>
      <c r="H26" s="27">
        <f>RA!J30</f>
        <v>13.058575296982999</v>
      </c>
      <c r="I26" s="20">
        <f>VLOOKUP(B26,RMS!B:D,3,FALSE)</f>
        <v>1152172.6994008799</v>
      </c>
      <c r="J26" s="21">
        <f>VLOOKUP(B26,RMS!B:E,4,FALSE)</f>
        <v>1001715.35608782</v>
      </c>
      <c r="K26" s="22">
        <f t="shared" si="1"/>
        <v>-1.6100879991427064E-2</v>
      </c>
      <c r="L26" s="22">
        <f t="shared" si="2"/>
        <v>-1.0187820065766573E-2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727340.65709999995</v>
      </c>
      <c r="F27" s="25">
        <f>VLOOKUP(C27,RA!B31:I62,8,0)</f>
        <v>45146.804400000001</v>
      </c>
      <c r="G27" s="16">
        <f t="shared" si="0"/>
        <v>682193.85269999993</v>
      </c>
      <c r="H27" s="27">
        <f>RA!J31</f>
        <v>6.2071058395121304</v>
      </c>
      <c r="I27" s="20">
        <f>VLOOKUP(B27,RMS!B:D,3,FALSE)</f>
        <v>727340.56680973503</v>
      </c>
      <c r="J27" s="21">
        <f>VLOOKUP(B27,RMS!B:E,4,FALSE)</f>
        <v>682193.91071327403</v>
      </c>
      <c r="K27" s="22">
        <f t="shared" si="1"/>
        <v>9.0290264924988151E-2</v>
      </c>
      <c r="L27" s="22">
        <f t="shared" si="2"/>
        <v>-5.8013274101540446E-2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118909.5027</v>
      </c>
      <c r="F28" s="25">
        <f>VLOOKUP(C28,RA!B32:I63,8,0)</f>
        <v>30200.369699999999</v>
      </c>
      <c r="G28" s="16">
        <f t="shared" si="0"/>
        <v>88709.133000000002</v>
      </c>
      <c r="H28" s="27">
        <f>RA!J32</f>
        <v>25.3977764722415</v>
      </c>
      <c r="I28" s="20">
        <f>VLOOKUP(B28,RMS!B:D,3,FALSE)</f>
        <v>118909.463816822</v>
      </c>
      <c r="J28" s="21">
        <f>VLOOKUP(B28,RMS!B:E,4,FALSE)</f>
        <v>88709.139839278694</v>
      </c>
      <c r="K28" s="22">
        <f t="shared" si="1"/>
        <v>3.8883178000105545E-2</v>
      </c>
      <c r="L28" s="22">
        <f t="shared" si="2"/>
        <v>-6.8392786924960092E-3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180982.29569999999</v>
      </c>
      <c r="F30" s="25">
        <f>VLOOKUP(C30,RA!B34:I66,8,0)</f>
        <v>18963.930199999999</v>
      </c>
      <c r="G30" s="16">
        <f t="shared" si="0"/>
        <v>162018.36549999999</v>
      </c>
      <c r="H30" s="27">
        <f>RA!J34</f>
        <v>0</v>
      </c>
      <c r="I30" s="20">
        <f>VLOOKUP(B30,RMS!B:D,3,FALSE)</f>
        <v>180982.29560000001</v>
      </c>
      <c r="J30" s="21">
        <f>VLOOKUP(B30,RMS!B:E,4,FALSE)</f>
        <v>162018.36170000001</v>
      </c>
      <c r="K30" s="22">
        <f t="shared" si="1"/>
        <v>9.9999975645914674E-5</v>
      </c>
      <c r="L30" s="22">
        <f t="shared" si="2"/>
        <v>3.7999999767635018E-3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60226.58</v>
      </c>
      <c r="F31" s="25">
        <f>VLOOKUP(C31,RA!B35:I67,8,0)</f>
        <v>2418.8200000000002</v>
      </c>
      <c r="G31" s="16">
        <f t="shared" si="0"/>
        <v>57807.76</v>
      </c>
      <c r="H31" s="27">
        <f>RA!J35</f>
        <v>10.478334428597901</v>
      </c>
      <c r="I31" s="20">
        <f>VLOOKUP(B31,RMS!B:D,3,FALSE)</f>
        <v>60226.58</v>
      </c>
      <c r="J31" s="21">
        <f>VLOOKUP(B31,RMS!B:E,4,FALSE)</f>
        <v>57807.76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146982.97</v>
      </c>
      <c r="F32" s="25">
        <f>VLOOKUP(C32,RA!B34:I67,8,0)</f>
        <v>-14987.19</v>
      </c>
      <c r="G32" s="16">
        <f t="shared" si="0"/>
        <v>161970.16</v>
      </c>
      <c r="H32" s="27">
        <f>RA!J35</f>
        <v>10.478334428597901</v>
      </c>
      <c r="I32" s="20">
        <f>VLOOKUP(B32,RMS!B:D,3,FALSE)</f>
        <v>146982.97</v>
      </c>
      <c r="J32" s="21">
        <f>VLOOKUP(B32,RMS!B:E,4,FALSE)</f>
        <v>161970.16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76459.02</v>
      </c>
      <c r="F33" s="25">
        <f>VLOOKUP(C33,RA!B34:I68,8,0)</f>
        <v>-8558.09</v>
      </c>
      <c r="G33" s="16">
        <f t="shared" si="0"/>
        <v>85017.11</v>
      </c>
      <c r="H33" s="27">
        <f>RA!J34</f>
        <v>0</v>
      </c>
      <c r="I33" s="20">
        <f>VLOOKUP(B33,RMS!B:D,3,FALSE)</f>
        <v>76459.02</v>
      </c>
      <c r="J33" s="21">
        <f>VLOOKUP(B33,RMS!B:E,4,FALSE)</f>
        <v>85017.11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140480.45000000001</v>
      </c>
      <c r="F34" s="25">
        <f>VLOOKUP(C34,RA!B35:I69,8,0)</f>
        <v>-31476.49</v>
      </c>
      <c r="G34" s="16">
        <f t="shared" si="0"/>
        <v>171956.94</v>
      </c>
      <c r="H34" s="27">
        <f>RA!J35</f>
        <v>10.478334428597901</v>
      </c>
      <c r="I34" s="20">
        <f>VLOOKUP(B34,RMS!B:D,3,FALSE)</f>
        <v>140480.45000000001</v>
      </c>
      <c r="J34" s="21">
        <f>VLOOKUP(B34,RMS!B:E,4,FALSE)</f>
        <v>171956.94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4.0162001561436798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141947.86350000001</v>
      </c>
      <c r="F36" s="25">
        <f>VLOOKUP(C36,RA!B8:I70,8,0)</f>
        <v>7894.2380999999996</v>
      </c>
      <c r="G36" s="16">
        <f t="shared" si="0"/>
        <v>134053.62540000002</v>
      </c>
      <c r="H36" s="27">
        <f>RA!J36</f>
        <v>4.0162001561436798</v>
      </c>
      <c r="I36" s="20">
        <f>VLOOKUP(B36,RMS!B:D,3,FALSE)</f>
        <v>141947.86324786299</v>
      </c>
      <c r="J36" s="21">
        <f>VLOOKUP(B36,RMS!B:E,4,FALSE)</f>
        <v>134053.623931624</v>
      </c>
      <c r="K36" s="22">
        <f t="shared" si="1"/>
        <v>2.5213701883330941E-4</v>
      </c>
      <c r="L36" s="22">
        <f t="shared" si="2"/>
        <v>1.4683760236948729E-3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331089.24329999997</v>
      </c>
      <c r="F37" s="25">
        <f>VLOOKUP(C37,RA!B8:I71,8,0)</f>
        <v>15527.838</v>
      </c>
      <c r="G37" s="16">
        <f t="shared" si="0"/>
        <v>315561.40529999998</v>
      </c>
      <c r="H37" s="27">
        <f>RA!J37</f>
        <v>-10.1965486205647</v>
      </c>
      <c r="I37" s="20">
        <f>VLOOKUP(B37,RMS!B:D,3,FALSE)</f>
        <v>331089.23644017102</v>
      </c>
      <c r="J37" s="21">
        <f>VLOOKUP(B37,RMS!B:E,4,FALSE)</f>
        <v>315561.40525042702</v>
      </c>
      <c r="K37" s="22">
        <f t="shared" si="1"/>
        <v>6.8598289508372545E-3</v>
      </c>
      <c r="L37" s="22">
        <f t="shared" si="2"/>
        <v>4.9572961870580912E-5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66721.56</v>
      </c>
      <c r="F38" s="25">
        <f>VLOOKUP(C38,RA!B9:I72,8,0)</f>
        <v>-8436.93</v>
      </c>
      <c r="G38" s="16">
        <f t="shared" si="0"/>
        <v>75158.489999999991</v>
      </c>
      <c r="H38" s="27">
        <f>RA!J38</f>
        <v>-11.1930417104483</v>
      </c>
      <c r="I38" s="20">
        <f>VLOOKUP(B38,RMS!B:D,3,FALSE)</f>
        <v>66721.56</v>
      </c>
      <c r="J38" s="21">
        <f>VLOOKUP(B38,RMS!B:E,4,FALSE)</f>
        <v>75158.490000000005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41711.11</v>
      </c>
      <c r="F39" s="25">
        <f>VLOOKUP(C39,RA!B10:I73,8,0)</f>
        <v>5792.75</v>
      </c>
      <c r="G39" s="16">
        <f t="shared" si="0"/>
        <v>35918.36</v>
      </c>
      <c r="H39" s="27">
        <f>RA!J39</f>
        <v>-22.406313476359198</v>
      </c>
      <c r="I39" s="20">
        <f>VLOOKUP(B39,RMS!B:D,3,FALSE)</f>
        <v>41711.11</v>
      </c>
      <c r="J39" s="21">
        <f>VLOOKUP(B39,RMS!B:E,4,FALSE)</f>
        <v>35918.36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37306.958599999998</v>
      </c>
      <c r="F40" s="25">
        <f>VLOOKUP(C40,RA!B8:I74,8,0)</f>
        <v>3035.0455999999999</v>
      </c>
      <c r="G40" s="16">
        <f t="shared" si="0"/>
        <v>34271.913</v>
      </c>
      <c r="H40" s="27">
        <f>RA!J40</f>
        <v>0</v>
      </c>
      <c r="I40" s="20">
        <f>VLOOKUP(B40,RMS!B:D,3,FALSE)</f>
        <v>37306.958626427702</v>
      </c>
      <c r="J40" s="21">
        <f>VLOOKUP(B40,RMS!B:E,4,FALSE)</f>
        <v>34271.912911277497</v>
      </c>
      <c r="K40" s="22">
        <f t="shared" si="1"/>
        <v>-2.6427704142406583E-5</v>
      </c>
      <c r="L40" s="22">
        <f t="shared" si="2"/>
        <v>8.8722503278404474E-5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activeCell="B26" sqref="B26:C26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16263766.7316</v>
      </c>
      <c r="E7" s="68">
        <v>18008224.4014</v>
      </c>
      <c r="F7" s="69">
        <v>90.312994602264197</v>
      </c>
      <c r="G7" s="68">
        <v>16226180.631899999</v>
      </c>
      <c r="H7" s="69">
        <v>0.23163861263875199</v>
      </c>
      <c r="I7" s="68">
        <v>1873066.6196000001</v>
      </c>
      <c r="J7" s="69">
        <v>11.5168069642852</v>
      </c>
      <c r="K7" s="68">
        <v>1647330.5441000001</v>
      </c>
      <c r="L7" s="69">
        <v>10.1523000481174</v>
      </c>
      <c r="M7" s="69">
        <v>0.13703143932375</v>
      </c>
      <c r="N7" s="68">
        <v>217497705.18810001</v>
      </c>
      <c r="O7" s="68">
        <v>4969648594.2770004</v>
      </c>
      <c r="P7" s="68">
        <v>976745</v>
      </c>
      <c r="Q7" s="68">
        <v>997766</v>
      </c>
      <c r="R7" s="69">
        <v>-2.10680660595771</v>
      </c>
      <c r="S7" s="68">
        <v>16.6509853970074</v>
      </c>
      <c r="T7" s="68">
        <v>16.554378466393899</v>
      </c>
      <c r="U7" s="70">
        <v>0.58018746824942802</v>
      </c>
      <c r="V7" s="58"/>
      <c r="W7" s="58"/>
    </row>
    <row r="8" spans="1:23" ht="14.25" thickBot="1" x14ac:dyDescent="0.2">
      <c r="A8" s="55">
        <v>42227</v>
      </c>
      <c r="B8" s="45" t="s">
        <v>6</v>
      </c>
      <c r="C8" s="46"/>
      <c r="D8" s="71">
        <v>539399.52410000004</v>
      </c>
      <c r="E8" s="71">
        <v>661217.86270000006</v>
      </c>
      <c r="F8" s="72">
        <v>81.576671552312604</v>
      </c>
      <c r="G8" s="71">
        <v>575249.56400000001</v>
      </c>
      <c r="H8" s="72">
        <v>-6.2320846713410099</v>
      </c>
      <c r="I8" s="71">
        <v>128240.32460000001</v>
      </c>
      <c r="J8" s="72">
        <v>23.7746454845269</v>
      </c>
      <c r="K8" s="71">
        <v>140793.389</v>
      </c>
      <c r="L8" s="72">
        <v>24.4751839568539</v>
      </c>
      <c r="M8" s="72">
        <v>-8.9159473247710994E-2</v>
      </c>
      <c r="N8" s="71">
        <v>6867579.2676999997</v>
      </c>
      <c r="O8" s="71">
        <v>177957280.24200001</v>
      </c>
      <c r="P8" s="71">
        <v>28729</v>
      </c>
      <c r="Q8" s="71">
        <v>30145</v>
      </c>
      <c r="R8" s="72">
        <v>-4.6972964007298099</v>
      </c>
      <c r="S8" s="71">
        <v>18.775436809495599</v>
      </c>
      <c r="T8" s="71">
        <v>18.391686186764002</v>
      </c>
      <c r="U8" s="73">
        <v>2.0438971760037901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107417.867</v>
      </c>
      <c r="E9" s="71">
        <v>131916.44190000001</v>
      </c>
      <c r="F9" s="72">
        <v>81.428717643422104</v>
      </c>
      <c r="G9" s="71">
        <v>112791.0934</v>
      </c>
      <c r="H9" s="72">
        <v>-4.7638747333927398</v>
      </c>
      <c r="I9" s="71">
        <v>23221.238300000001</v>
      </c>
      <c r="J9" s="72">
        <v>21.617668408924899</v>
      </c>
      <c r="K9" s="71">
        <v>23714.550599999999</v>
      </c>
      <c r="L9" s="72">
        <v>21.025197899180899</v>
      </c>
      <c r="M9" s="72">
        <v>-2.0802093546736001E-2</v>
      </c>
      <c r="N9" s="71">
        <v>1247029.9542</v>
      </c>
      <c r="O9" s="71">
        <v>28532068.559300002</v>
      </c>
      <c r="P9" s="71">
        <v>6429</v>
      </c>
      <c r="Q9" s="71">
        <v>5977</v>
      </c>
      <c r="R9" s="72">
        <v>7.5623222352350803</v>
      </c>
      <c r="S9" s="71">
        <v>16.708332088971801</v>
      </c>
      <c r="T9" s="71">
        <v>17.0993563158775</v>
      </c>
      <c r="U9" s="73">
        <v>-2.3402947991665601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157785.9718</v>
      </c>
      <c r="E10" s="71">
        <v>177031.8266</v>
      </c>
      <c r="F10" s="72">
        <v>89.128590508482105</v>
      </c>
      <c r="G10" s="71">
        <v>146264.20329999999</v>
      </c>
      <c r="H10" s="72">
        <v>7.8773672847127996</v>
      </c>
      <c r="I10" s="71">
        <v>44137.126799999998</v>
      </c>
      <c r="J10" s="72">
        <v>27.972782558861201</v>
      </c>
      <c r="K10" s="71">
        <v>39245.850200000001</v>
      </c>
      <c r="L10" s="72">
        <v>26.832163519534198</v>
      </c>
      <c r="M10" s="72">
        <v>0.124631689084926</v>
      </c>
      <c r="N10" s="71">
        <v>1915485.422</v>
      </c>
      <c r="O10" s="71">
        <v>46574050.792300001</v>
      </c>
      <c r="P10" s="71">
        <v>93349</v>
      </c>
      <c r="Q10" s="71">
        <v>96263</v>
      </c>
      <c r="R10" s="72">
        <v>-3.0271236092787501</v>
      </c>
      <c r="S10" s="71">
        <v>1.6902802579567</v>
      </c>
      <c r="T10" s="71">
        <v>1.57021635415476</v>
      </c>
      <c r="U10" s="73">
        <v>7.1031950611004602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39328.114399999999</v>
      </c>
      <c r="E11" s="71">
        <v>52651.313099999999</v>
      </c>
      <c r="F11" s="72">
        <v>74.695410398036202</v>
      </c>
      <c r="G11" s="71">
        <v>47102.292600000001</v>
      </c>
      <c r="H11" s="72">
        <v>-16.504882821775801</v>
      </c>
      <c r="I11" s="71">
        <v>7935.9174000000003</v>
      </c>
      <c r="J11" s="72">
        <v>20.178738597241299</v>
      </c>
      <c r="K11" s="71">
        <v>10838.379300000001</v>
      </c>
      <c r="L11" s="72">
        <v>23.0103009890436</v>
      </c>
      <c r="M11" s="72">
        <v>-0.26779482611390099</v>
      </c>
      <c r="N11" s="71">
        <v>548089.14350000001</v>
      </c>
      <c r="O11" s="71">
        <v>15092098.496200001</v>
      </c>
      <c r="P11" s="71">
        <v>2530</v>
      </c>
      <c r="Q11" s="71">
        <v>2741</v>
      </c>
      <c r="R11" s="72">
        <v>-7.6979204669828603</v>
      </c>
      <c r="S11" s="71">
        <v>15.5447092490119</v>
      </c>
      <c r="T11" s="71">
        <v>15.373185662167099</v>
      </c>
      <c r="U11" s="73">
        <v>1.1034210038741801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92591.956200000001</v>
      </c>
      <c r="E12" s="71">
        <v>175702.22099999999</v>
      </c>
      <c r="F12" s="72">
        <v>52.698227531227403</v>
      </c>
      <c r="G12" s="71">
        <v>126917.27830000001</v>
      </c>
      <c r="H12" s="72">
        <v>-27.045428770434</v>
      </c>
      <c r="I12" s="71">
        <v>12111.537</v>
      </c>
      <c r="J12" s="72">
        <v>13.0805498631424</v>
      </c>
      <c r="K12" s="71">
        <v>22589.3688</v>
      </c>
      <c r="L12" s="72">
        <v>17.798497653412099</v>
      </c>
      <c r="M12" s="72">
        <v>-0.46383906928820401</v>
      </c>
      <c r="N12" s="71">
        <v>1576669.6555000001</v>
      </c>
      <c r="O12" s="71">
        <v>52967196.4881</v>
      </c>
      <c r="P12" s="71">
        <v>1111</v>
      </c>
      <c r="Q12" s="71">
        <v>1324</v>
      </c>
      <c r="R12" s="72">
        <v>-16.087613293051401</v>
      </c>
      <c r="S12" s="71">
        <v>83.341094689469003</v>
      </c>
      <c r="T12" s="71">
        <v>70.882516087613297</v>
      </c>
      <c r="U12" s="73">
        <v>14.9489020371962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241483.02299999999</v>
      </c>
      <c r="E13" s="71">
        <v>295770.42369999998</v>
      </c>
      <c r="F13" s="72">
        <v>81.645426198846806</v>
      </c>
      <c r="G13" s="71">
        <v>255679.011</v>
      </c>
      <c r="H13" s="72">
        <v>-5.5522695994783797</v>
      </c>
      <c r="I13" s="71">
        <v>60588.080900000001</v>
      </c>
      <c r="J13" s="72">
        <v>25.089996036698601</v>
      </c>
      <c r="K13" s="71">
        <v>68154.801999999996</v>
      </c>
      <c r="L13" s="72">
        <v>26.6563930036478</v>
      </c>
      <c r="M13" s="72">
        <v>-0.111022567419387</v>
      </c>
      <c r="N13" s="71">
        <v>3291525.8640999999</v>
      </c>
      <c r="O13" s="71">
        <v>81507496.885000005</v>
      </c>
      <c r="P13" s="71">
        <v>11638</v>
      </c>
      <c r="Q13" s="71">
        <v>12079</v>
      </c>
      <c r="R13" s="72">
        <v>-3.65096448381489</v>
      </c>
      <c r="S13" s="71">
        <v>20.749529386492501</v>
      </c>
      <c r="T13" s="71">
        <v>19.984677208378201</v>
      </c>
      <c r="U13" s="73">
        <v>3.6861181951059101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118769.88009999999</v>
      </c>
      <c r="E14" s="71">
        <v>154243.94</v>
      </c>
      <c r="F14" s="72">
        <v>77.001326664762303</v>
      </c>
      <c r="G14" s="71">
        <v>151769.33249999999</v>
      </c>
      <c r="H14" s="72">
        <v>-21.743162374388099</v>
      </c>
      <c r="I14" s="71">
        <v>-6333.5123999999996</v>
      </c>
      <c r="J14" s="72">
        <v>-5.3325913898939801</v>
      </c>
      <c r="K14" s="71">
        <v>261.85199999999998</v>
      </c>
      <c r="L14" s="72">
        <v>0.17253287978979601</v>
      </c>
      <c r="M14" s="72">
        <v>-25.187374547454301</v>
      </c>
      <c r="N14" s="71">
        <v>1768030.2006000001</v>
      </c>
      <c r="O14" s="71">
        <v>43146306.116099998</v>
      </c>
      <c r="P14" s="71">
        <v>2720</v>
      </c>
      <c r="Q14" s="71">
        <v>3197</v>
      </c>
      <c r="R14" s="72">
        <v>-14.920237722865201</v>
      </c>
      <c r="S14" s="71">
        <v>43.665397095588197</v>
      </c>
      <c r="T14" s="71">
        <v>43.719855333124798</v>
      </c>
      <c r="U14" s="73">
        <v>-0.12471714712076699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84558.725200000001</v>
      </c>
      <c r="E15" s="71">
        <v>109107.79150000001</v>
      </c>
      <c r="F15" s="72">
        <v>77.500171195381597</v>
      </c>
      <c r="G15" s="71">
        <v>80227.305600000007</v>
      </c>
      <c r="H15" s="72">
        <v>5.3989343997113997</v>
      </c>
      <c r="I15" s="71">
        <v>15248.591700000001</v>
      </c>
      <c r="J15" s="72">
        <v>18.033138110743401</v>
      </c>
      <c r="K15" s="71">
        <v>10259.135700000001</v>
      </c>
      <c r="L15" s="72">
        <v>12.7875860011432</v>
      </c>
      <c r="M15" s="72">
        <v>0.486342723783252</v>
      </c>
      <c r="N15" s="71">
        <v>1473233.8932</v>
      </c>
      <c r="O15" s="71">
        <v>33360564.758400001</v>
      </c>
      <c r="P15" s="71">
        <v>4512</v>
      </c>
      <c r="Q15" s="71">
        <v>4812</v>
      </c>
      <c r="R15" s="72">
        <v>-6.2344139650872803</v>
      </c>
      <c r="S15" s="71">
        <v>18.740852216312099</v>
      </c>
      <c r="T15" s="71">
        <v>18.8147528262677</v>
      </c>
      <c r="U15" s="73">
        <v>-0.39432897235742898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832802.67799999996</v>
      </c>
      <c r="E16" s="71">
        <v>1061096.6542</v>
      </c>
      <c r="F16" s="72">
        <v>78.485091316010298</v>
      </c>
      <c r="G16" s="71">
        <v>816013.64</v>
      </c>
      <c r="H16" s="72">
        <v>2.0574457554410501</v>
      </c>
      <c r="I16" s="71">
        <v>54168.262900000002</v>
      </c>
      <c r="J16" s="72">
        <v>6.5043334190623296</v>
      </c>
      <c r="K16" s="71">
        <v>32338.3665</v>
      </c>
      <c r="L16" s="72">
        <v>3.9629688665498302</v>
      </c>
      <c r="M16" s="72">
        <v>0.67504635399564805</v>
      </c>
      <c r="N16" s="71">
        <v>11760035.773800001</v>
      </c>
      <c r="O16" s="71">
        <v>247964655.09099999</v>
      </c>
      <c r="P16" s="71">
        <v>54411</v>
      </c>
      <c r="Q16" s="71">
        <v>53819</v>
      </c>
      <c r="R16" s="72">
        <v>1.0999832772812499</v>
      </c>
      <c r="S16" s="71">
        <v>15.3057778390399</v>
      </c>
      <c r="T16" s="71">
        <v>15.3774513443208</v>
      </c>
      <c r="U16" s="73">
        <v>-0.46827744420845901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480752.0454</v>
      </c>
      <c r="E17" s="71">
        <v>721855.08669999999</v>
      </c>
      <c r="F17" s="72">
        <v>66.599523125587993</v>
      </c>
      <c r="G17" s="71">
        <v>728261.47750000004</v>
      </c>
      <c r="H17" s="72">
        <v>-33.986341409909301</v>
      </c>
      <c r="I17" s="71">
        <v>51331.150099999999</v>
      </c>
      <c r="J17" s="72">
        <v>10.677260885555</v>
      </c>
      <c r="K17" s="71">
        <v>48594.758199999997</v>
      </c>
      <c r="L17" s="72">
        <v>6.6727074960517898</v>
      </c>
      <c r="M17" s="72">
        <v>5.6310433498566001E-2</v>
      </c>
      <c r="N17" s="71">
        <v>5790875.1957</v>
      </c>
      <c r="O17" s="71">
        <v>232750115.0751</v>
      </c>
      <c r="P17" s="71">
        <v>12926</v>
      </c>
      <c r="Q17" s="71">
        <v>12905</v>
      </c>
      <c r="R17" s="72">
        <v>0.162727624951575</v>
      </c>
      <c r="S17" s="71">
        <v>37.1926385115272</v>
      </c>
      <c r="T17" s="71">
        <v>40.3993095544363</v>
      </c>
      <c r="U17" s="73">
        <v>-8.6217896101005795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1814640.7577</v>
      </c>
      <c r="E18" s="71">
        <v>1965643.2885</v>
      </c>
      <c r="F18" s="72">
        <v>92.317907746362707</v>
      </c>
      <c r="G18" s="71">
        <v>1814246.1451999999</v>
      </c>
      <c r="H18" s="72">
        <v>2.1750769654050001E-2</v>
      </c>
      <c r="I18" s="71">
        <v>249183.40590000001</v>
      </c>
      <c r="J18" s="72">
        <v>13.7318312091608</v>
      </c>
      <c r="K18" s="71">
        <v>270119.07140000002</v>
      </c>
      <c r="L18" s="72">
        <v>14.8887774745815</v>
      </c>
      <c r="M18" s="72">
        <v>-7.7505321603144994E-2</v>
      </c>
      <c r="N18" s="71">
        <v>20870963.932100002</v>
      </c>
      <c r="O18" s="71">
        <v>545035753.40170002</v>
      </c>
      <c r="P18" s="71">
        <v>90068</v>
      </c>
      <c r="Q18" s="71">
        <v>94716</v>
      </c>
      <c r="R18" s="72">
        <v>-4.9073018286245196</v>
      </c>
      <c r="S18" s="71">
        <v>20.147452565839099</v>
      </c>
      <c r="T18" s="71">
        <v>20.0672034756535</v>
      </c>
      <c r="U18" s="73">
        <v>0.39830886770110102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446816.75380000001</v>
      </c>
      <c r="E19" s="71">
        <v>561042.14249999996</v>
      </c>
      <c r="F19" s="72">
        <v>79.640497558523407</v>
      </c>
      <c r="G19" s="71">
        <v>443106.3235</v>
      </c>
      <c r="H19" s="72">
        <v>0.83736794155679894</v>
      </c>
      <c r="I19" s="71">
        <v>41386.974800000004</v>
      </c>
      <c r="J19" s="72">
        <v>9.2626282358528709</v>
      </c>
      <c r="K19" s="71">
        <v>44876.170599999998</v>
      </c>
      <c r="L19" s="72">
        <v>10.127630372217</v>
      </c>
      <c r="M19" s="72">
        <v>-7.7751638639148996E-2</v>
      </c>
      <c r="N19" s="71">
        <v>6357982.7130000005</v>
      </c>
      <c r="O19" s="71">
        <v>163559007.71619999</v>
      </c>
      <c r="P19" s="71">
        <v>10149</v>
      </c>
      <c r="Q19" s="71">
        <v>10533</v>
      </c>
      <c r="R19" s="72">
        <v>-3.64568499003133</v>
      </c>
      <c r="S19" s="71">
        <v>44.025692560843403</v>
      </c>
      <c r="T19" s="71">
        <v>41.899204319756997</v>
      </c>
      <c r="U19" s="73">
        <v>4.8301074154544503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955849.08270000003</v>
      </c>
      <c r="E20" s="71">
        <v>990773.91590000002</v>
      </c>
      <c r="F20" s="72">
        <v>96.474994684506299</v>
      </c>
      <c r="G20" s="71">
        <v>838681.2108</v>
      </c>
      <c r="H20" s="72">
        <v>13.970489667729201</v>
      </c>
      <c r="I20" s="71">
        <v>85720.485400000005</v>
      </c>
      <c r="J20" s="72">
        <v>8.9679936876503703</v>
      </c>
      <c r="K20" s="71">
        <v>67958.327499999999</v>
      </c>
      <c r="L20" s="72">
        <v>8.1029986870906505</v>
      </c>
      <c r="M20" s="72">
        <v>0.26136837902610299</v>
      </c>
      <c r="N20" s="71">
        <v>12693949.069700001</v>
      </c>
      <c r="O20" s="71">
        <v>266180210.89379999</v>
      </c>
      <c r="P20" s="71">
        <v>43050</v>
      </c>
      <c r="Q20" s="71">
        <v>44405</v>
      </c>
      <c r="R20" s="72">
        <v>-3.0514581691250999</v>
      </c>
      <c r="S20" s="71">
        <v>22.203230724738699</v>
      </c>
      <c r="T20" s="71">
        <v>21.263666787523899</v>
      </c>
      <c r="U20" s="73">
        <v>4.2316541626885504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366531.1287</v>
      </c>
      <c r="E21" s="71">
        <v>362493.64110000001</v>
      </c>
      <c r="F21" s="72">
        <v>101.11380922097</v>
      </c>
      <c r="G21" s="71">
        <v>363351.05050000001</v>
      </c>
      <c r="H21" s="72">
        <v>0.87520820309283698</v>
      </c>
      <c r="I21" s="71">
        <v>39232.314400000003</v>
      </c>
      <c r="J21" s="72">
        <v>10.703678713223599</v>
      </c>
      <c r="K21" s="71">
        <v>31385.8868</v>
      </c>
      <c r="L21" s="72">
        <v>8.6378962595017992</v>
      </c>
      <c r="M21" s="72">
        <v>0.24999859490986301</v>
      </c>
      <c r="N21" s="71">
        <v>4375040.9584999997</v>
      </c>
      <c r="O21" s="71">
        <v>99627948.406000003</v>
      </c>
      <c r="P21" s="71">
        <v>32456</v>
      </c>
      <c r="Q21" s="71">
        <v>33889</v>
      </c>
      <c r="R21" s="72">
        <v>-4.22851072619435</v>
      </c>
      <c r="S21" s="71">
        <v>11.2931700979788</v>
      </c>
      <c r="T21" s="71">
        <v>11.246691289208901</v>
      </c>
      <c r="U21" s="73">
        <v>0.41156564867673701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1391684.5119</v>
      </c>
      <c r="E22" s="71">
        <v>1231920.4195000001</v>
      </c>
      <c r="F22" s="72">
        <v>112.968702350501</v>
      </c>
      <c r="G22" s="71">
        <v>1201413.7453999999</v>
      </c>
      <c r="H22" s="72">
        <v>15.837239021820199</v>
      </c>
      <c r="I22" s="71">
        <v>167123.72930000001</v>
      </c>
      <c r="J22" s="72">
        <v>12.008736741047301</v>
      </c>
      <c r="K22" s="71">
        <v>137831.12950000001</v>
      </c>
      <c r="L22" s="72">
        <v>11.472411567432999</v>
      </c>
      <c r="M22" s="72">
        <v>0.21252528297680401</v>
      </c>
      <c r="N22" s="71">
        <v>16435129.3325</v>
      </c>
      <c r="O22" s="71">
        <v>328708694.75550002</v>
      </c>
      <c r="P22" s="71">
        <v>86839</v>
      </c>
      <c r="Q22" s="71">
        <v>85494</v>
      </c>
      <c r="R22" s="72">
        <v>1.5732098158935099</v>
      </c>
      <c r="S22" s="71">
        <v>16.026031067838201</v>
      </c>
      <c r="T22" s="71">
        <v>16.120237238870601</v>
      </c>
      <c r="U22" s="73">
        <v>-0.58783220020982097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2507740.9523999998</v>
      </c>
      <c r="E23" s="71">
        <v>2951447.4715</v>
      </c>
      <c r="F23" s="72">
        <v>84.966477520452102</v>
      </c>
      <c r="G23" s="71">
        <v>2549411.0980000002</v>
      </c>
      <c r="H23" s="72">
        <v>-1.6345008316897001</v>
      </c>
      <c r="I23" s="71">
        <v>281784.87939999998</v>
      </c>
      <c r="J23" s="72">
        <v>11.236602374353</v>
      </c>
      <c r="K23" s="71">
        <v>107727.17690000001</v>
      </c>
      <c r="L23" s="72">
        <v>4.2255710342090902</v>
      </c>
      <c r="M23" s="72">
        <v>1.61572694568588</v>
      </c>
      <c r="N23" s="71">
        <v>35458474.9564</v>
      </c>
      <c r="O23" s="71">
        <v>702514668.86489999</v>
      </c>
      <c r="P23" s="71">
        <v>83046</v>
      </c>
      <c r="Q23" s="71">
        <v>84049</v>
      </c>
      <c r="R23" s="72">
        <v>-1.1933514973408299</v>
      </c>
      <c r="S23" s="71">
        <v>30.197010721768699</v>
      </c>
      <c r="T23" s="71">
        <v>28.940434445383001</v>
      </c>
      <c r="U23" s="73">
        <v>4.1612604901973498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269303.06410000002</v>
      </c>
      <c r="E24" s="71">
        <v>324147.13530000002</v>
      </c>
      <c r="F24" s="72">
        <v>83.0805010356666</v>
      </c>
      <c r="G24" s="71">
        <v>260415.89240000001</v>
      </c>
      <c r="H24" s="72">
        <v>3.4126840793377</v>
      </c>
      <c r="I24" s="71">
        <v>45381.197</v>
      </c>
      <c r="J24" s="72">
        <v>16.851348183379201</v>
      </c>
      <c r="K24" s="71">
        <v>49763.9398</v>
      </c>
      <c r="L24" s="72">
        <v>19.1094096989912</v>
      </c>
      <c r="M24" s="72">
        <v>-8.8070655531176004E-2</v>
      </c>
      <c r="N24" s="71">
        <v>3280578.3440999999</v>
      </c>
      <c r="O24" s="71">
        <v>66213822.896200001</v>
      </c>
      <c r="P24" s="71">
        <v>26476</v>
      </c>
      <c r="Q24" s="71">
        <v>27807</v>
      </c>
      <c r="R24" s="72">
        <v>-4.78656453411012</v>
      </c>
      <c r="S24" s="71">
        <v>10.171591785012801</v>
      </c>
      <c r="T24" s="71">
        <v>10.0877107347071</v>
      </c>
      <c r="U24" s="73">
        <v>0.82466001466306604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240978.4963</v>
      </c>
      <c r="E25" s="71">
        <v>298133.55680000002</v>
      </c>
      <c r="F25" s="72">
        <v>80.829041482793599</v>
      </c>
      <c r="G25" s="71">
        <v>226302.8965</v>
      </c>
      <c r="H25" s="72">
        <v>6.4849367935509301</v>
      </c>
      <c r="I25" s="71">
        <v>22042.045900000001</v>
      </c>
      <c r="J25" s="72">
        <v>9.1468932865110606</v>
      </c>
      <c r="K25" s="71">
        <v>22371.028600000001</v>
      </c>
      <c r="L25" s="72">
        <v>9.8854362652843903</v>
      </c>
      <c r="M25" s="72">
        <v>-1.4705747593564E-2</v>
      </c>
      <c r="N25" s="71">
        <v>3258951.5882999999</v>
      </c>
      <c r="O25" s="71">
        <v>73121416.692000002</v>
      </c>
      <c r="P25" s="71">
        <v>19254</v>
      </c>
      <c r="Q25" s="71">
        <v>19917</v>
      </c>
      <c r="R25" s="72">
        <v>-3.3288145805091101</v>
      </c>
      <c r="S25" s="71">
        <v>12.515762766178501</v>
      </c>
      <c r="T25" s="71">
        <v>12.5558023999598</v>
      </c>
      <c r="U25" s="73">
        <v>-0.31991365232309898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586075.56030000001</v>
      </c>
      <c r="E26" s="71">
        <v>548008.04539999994</v>
      </c>
      <c r="F26" s="72">
        <v>106.946524821951</v>
      </c>
      <c r="G26" s="71">
        <v>490077.67</v>
      </c>
      <c r="H26" s="72">
        <v>19.588301238046601</v>
      </c>
      <c r="I26" s="71">
        <v>119892.29790000001</v>
      </c>
      <c r="J26" s="72">
        <v>20.456798751108099</v>
      </c>
      <c r="K26" s="71">
        <v>105590.5303</v>
      </c>
      <c r="L26" s="72">
        <v>21.545672607364502</v>
      </c>
      <c r="M26" s="72">
        <v>0.135445551408506</v>
      </c>
      <c r="N26" s="71">
        <v>7954766.2263000002</v>
      </c>
      <c r="O26" s="71">
        <v>157384875.68779999</v>
      </c>
      <c r="P26" s="71">
        <v>41658</v>
      </c>
      <c r="Q26" s="71">
        <v>42447</v>
      </c>
      <c r="R26" s="72">
        <v>-1.8587886069686901</v>
      </c>
      <c r="S26" s="71">
        <v>14.068739745067001</v>
      </c>
      <c r="T26" s="71">
        <v>13.9447980069263</v>
      </c>
      <c r="U26" s="73">
        <v>0.88097257029826603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255718.8205</v>
      </c>
      <c r="E27" s="71">
        <v>307653.97470000002</v>
      </c>
      <c r="F27" s="72">
        <v>83.118971808947705</v>
      </c>
      <c r="G27" s="71">
        <v>297039.70870000002</v>
      </c>
      <c r="H27" s="72">
        <v>-13.910897092123401</v>
      </c>
      <c r="I27" s="71">
        <v>70196.671000000002</v>
      </c>
      <c r="J27" s="72">
        <v>27.4507253172631</v>
      </c>
      <c r="K27" s="71">
        <v>99144.156400000007</v>
      </c>
      <c r="L27" s="72">
        <v>33.377408304736903</v>
      </c>
      <c r="M27" s="72">
        <v>-0.29197369215801799</v>
      </c>
      <c r="N27" s="71">
        <v>2735402.0405999999</v>
      </c>
      <c r="O27" s="71">
        <v>58555320.602799997</v>
      </c>
      <c r="P27" s="71">
        <v>34694</v>
      </c>
      <c r="Q27" s="71">
        <v>37778</v>
      </c>
      <c r="R27" s="72">
        <v>-8.1634813912859308</v>
      </c>
      <c r="S27" s="71">
        <v>7.37069292961319</v>
      </c>
      <c r="T27" s="71">
        <v>7.4863069431944496</v>
      </c>
      <c r="U27" s="73">
        <v>-1.5685636979497699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909454.6348</v>
      </c>
      <c r="E28" s="71">
        <v>979623.13170000003</v>
      </c>
      <c r="F28" s="72">
        <v>92.837194771194106</v>
      </c>
      <c r="G28" s="71">
        <v>830260.69720000005</v>
      </c>
      <c r="H28" s="72">
        <v>9.5384423069858002</v>
      </c>
      <c r="I28" s="71">
        <v>48042.741399999999</v>
      </c>
      <c r="J28" s="72">
        <v>5.2825879996273999</v>
      </c>
      <c r="K28" s="71">
        <v>33793.987200000003</v>
      </c>
      <c r="L28" s="72">
        <v>4.0702862744157402</v>
      </c>
      <c r="M28" s="72">
        <v>0.42163578140906699</v>
      </c>
      <c r="N28" s="71">
        <v>11324119.952299999</v>
      </c>
      <c r="O28" s="71">
        <v>209391067.15040001</v>
      </c>
      <c r="P28" s="71">
        <v>43695</v>
      </c>
      <c r="Q28" s="71">
        <v>43863</v>
      </c>
      <c r="R28" s="72">
        <v>-0.38301073797961699</v>
      </c>
      <c r="S28" s="71">
        <v>20.813700304382699</v>
      </c>
      <c r="T28" s="71">
        <v>20.85118481636</v>
      </c>
      <c r="U28" s="73">
        <v>-0.18009537674318399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601752.28899999999</v>
      </c>
      <c r="E29" s="71">
        <v>744628.00280000002</v>
      </c>
      <c r="F29" s="72">
        <v>80.812471024088595</v>
      </c>
      <c r="G29" s="71">
        <v>576509.68389999995</v>
      </c>
      <c r="H29" s="72">
        <v>4.3785223049919404</v>
      </c>
      <c r="I29" s="71">
        <v>96452.726500000004</v>
      </c>
      <c r="J29" s="72">
        <v>16.028643058472898</v>
      </c>
      <c r="K29" s="71">
        <v>83452.362299999993</v>
      </c>
      <c r="L29" s="72">
        <v>14.475448484309499</v>
      </c>
      <c r="M29" s="72">
        <v>0.15578185975449599</v>
      </c>
      <c r="N29" s="71">
        <v>7451774.2795000002</v>
      </c>
      <c r="O29" s="71">
        <v>155293308.0203</v>
      </c>
      <c r="P29" s="71">
        <v>95923</v>
      </c>
      <c r="Q29" s="71">
        <v>97569</v>
      </c>
      <c r="R29" s="72">
        <v>-1.68701124332523</v>
      </c>
      <c r="S29" s="71">
        <v>6.2732847075258302</v>
      </c>
      <c r="T29" s="71">
        <v>6.3614666758909104</v>
      </c>
      <c r="U29" s="73">
        <v>-1.40567457841171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1152172.6832999999</v>
      </c>
      <c r="E30" s="71">
        <v>1173146.4680000001</v>
      </c>
      <c r="F30" s="72">
        <v>98.212176802121206</v>
      </c>
      <c r="G30" s="71">
        <v>1031356.1247</v>
      </c>
      <c r="H30" s="72">
        <v>11.7143395677359</v>
      </c>
      <c r="I30" s="71">
        <v>150457.33739999999</v>
      </c>
      <c r="J30" s="72">
        <v>13.058575296982999</v>
      </c>
      <c r="K30" s="71">
        <v>131426.64929999999</v>
      </c>
      <c r="L30" s="72">
        <v>12.7430909801626</v>
      </c>
      <c r="M30" s="72">
        <v>0.144800831500769</v>
      </c>
      <c r="N30" s="71">
        <v>15572657.9332</v>
      </c>
      <c r="O30" s="71">
        <v>289447038.3915</v>
      </c>
      <c r="P30" s="71">
        <v>79743</v>
      </c>
      <c r="Q30" s="71">
        <v>78673</v>
      </c>
      <c r="R30" s="72">
        <v>1.36005999516988</v>
      </c>
      <c r="S30" s="71">
        <v>14.4485745871111</v>
      </c>
      <c r="T30" s="71">
        <v>15.460662633940499</v>
      </c>
      <c r="U30" s="73">
        <v>-7.0047605092631899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727340.65709999995</v>
      </c>
      <c r="E31" s="71">
        <v>862239.29590000003</v>
      </c>
      <c r="F31" s="72">
        <v>84.354849118863996</v>
      </c>
      <c r="G31" s="71">
        <v>798836.46149999998</v>
      </c>
      <c r="H31" s="72">
        <v>-8.9499926262441996</v>
      </c>
      <c r="I31" s="71">
        <v>45146.804400000001</v>
      </c>
      <c r="J31" s="72">
        <v>6.2071058395121304</v>
      </c>
      <c r="K31" s="71">
        <v>18656.349200000001</v>
      </c>
      <c r="L31" s="72">
        <v>2.3354403684789702</v>
      </c>
      <c r="M31" s="72">
        <v>1.41991634676306</v>
      </c>
      <c r="N31" s="71">
        <v>12184340.238600001</v>
      </c>
      <c r="O31" s="71">
        <v>274203122.02509999</v>
      </c>
      <c r="P31" s="71">
        <v>29717</v>
      </c>
      <c r="Q31" s="71">
        <v>29620</v>
      </c>
      <c r="R31" s="72">
        <v>0.32748143146521502</v>
      </c>
      <c r="S31" s="71">
        <v>24.475574825857301</v>
      </c>
      <c r="T31" s="71">
        <v>24.488710111411201</v>
      </c>
      <c r="U31" s="73">
        <v>-5.3666913432750998E-2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118909.5027</v>
      </c>
      <c r="E32" s="71">
        <v>140550.1391</v>
      </c>
      <c r="F32" s="72">
        <v>84.602906451339095</v>
      </c>
      <c r="G32" s="71">
        <v>132075.4675</v>
      </c>
      <c r="H32" s="72">
        <v>-9.9685165225707397</v>
      </c>
      <c r="I32" s="71">
        <v>30200.369699999999</v>
      </c>
      <c r="J32" s="72">
        <v>25.3977764722415</v>
      </c>
      <c r="K32" s="71">
        <v>35580.769699999997</v>
      </c>
      <c r="L32" s="72">
        <v>26.939726486298401</v>
      </c>
      <c r="M32" s="72">
        <v>-0.151216515139075</v>
      </c>
      <c r="N32" s="71">
        <v>1336895.4591999999</v>
      </c>
      <c r="O32" s="71">
        <v>29759702.0561</v>
      </c>
      <c r="P32" s="71">
        <v>25477</v>
      </c>
      <c r="Q32" s="71">
        <v>26623</v>
      </c>
      <c r="R32" s="72">
        <v>-4.3045486984937797</v>
      </c>
      <c r="S32" s="71">
        <v>4.6673274993131102</v>
      </c>
      <c r="T32" s="71">
        <v>4.7237263118356303</v>
      </c>
      <c r="U32" s="73">
        <v>-1.20837486829083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8.3186</v>
      </c>
      <c r="O33" s="71">
        <v>181.31399999999999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180982.29569999999</v>
      </c>
      <c r="E35" s="71">
        <v>180475.66260000001</v>
      </c>
      <c r="F35" s="72">
        <v>100.280721008418</v>
      </c>
      <c r="G35" s="71">
        <v>159441.9976</v>
      </c>
      <c r="H35" s="72">
        <v>13.5098019494457</v>
      </c>
      <c r="I35" s="71">
        <v>18963.930199999999</v>
      </c>
      <c r="J35" s="72">
        <v>10.478334428597901</v>
      </c>
      <c r="K35" s="71">
        <v>17520.986099999998</v>
      </c>
      <c r="L35" s="72">
        <v>10.988940407003501</v>
      </c>
      <c r="M35" s="72">
        <v>8.2355187759665993E-2</v>
      </c>
      <c r="N35" s="71">
        <v>2153038.7143999999</v>
      </c>
      <c r="O35" s="71">
        <v>42518311.342200004</v>
      </c>
      <c r="P35" s="71">
        <v>13911</v>
      </c>
      <c r="Q35" s="71">
        <v>14834</v>
      </c>
      <c r="R35" s="72">
        <v>-6.2221922610219798</v>
      </c>
      <c r="S35" s="71">
        <v>13.010013349148201</v>
      </c>
      <c r="T35" s="71">
        <v>13.1175873129298</v>
      </c>
      <c r="U35" s="73">
        <v>-0.82685513761324603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60226.58</v>
      </c>
      <c r="E36" s="74"/>
      <c r="F36" s="74"/>
      <c r="G36" s="74"/>
      <c r="H36" s="74"/>
      <c r="I36" s="71">
        <v>2418.8200000000002</v>
      </c>
      <c r="J36" s="72">
        <v>4.0162001561436798</v>
      </c>
      <c r="K36" s="74"/>
      <c r="L36" s="74"/>
      <c r="M36" s="74"/>
      <c r="N36" s="71">
        <v>783341.54</v>
      </c>
      <c r="O36" s="71">
        <v>14477061.18</v>
      </c>
      <c r="P36" s="71">
        <v>49</v>
      </c>
      <c r="Q36" s="71">
        <v>72</v>
      </c>
      <c r="R36" s="72">
        <v>-31.9444444444444</v>
      </c>
      <c r="S36" s="71">
        <v>1229.1138775510201</v>
      </c>
      <c r="T36" s="71">
        <v>1094.96708333333</v>
      </c>
      <c r="U36" s="73">
        <v>10.9141062246381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146982.97</v>
      </c>
      <c r="E37" s="71">
        <v>157466.245</v>
      </c>
      <c r="F37" s="72">
        <v>93.342525567940001</v>
      </c>
      <c r="G37" s="71">
        <v>157629.99</v>
      </c>
      <c r="H37" s="72">
        <v>-6.7544380355540099</v>
      </c>
      <c r="I37" s="71">
        <v>-14987.19</v>
      </c>
      <c r="J37" s="72">
        <v>-10.1965486205647</v>
      </c>
      <c r="K37" s="71">
        <v>-18541.099999999999</v>
      </c>
      <c r="L37" s="72">
        <v>-11.762419067589899</v>
      </c>
      <c r="M37" s="72">
        <v>-0.19167740856799201</v>
      </c>
      <c r="N37" s="71">
        <v>2789630.95</v>
      </c>
      <c r="O37" s="71">
        <v>107390844.45</v>
      </c>
      <c r="P37" s="71">
        <v>84</v>
      </c>
      <c r="Q37" s="71">
        <v>71</v>
      </c>
      <c r="R37" s="72">
        <v>18.309859154929601</v>
      </c>
      <c r="S37" s="71">
        <v>1749.79726190476</v>
      </c>
      <c r="T37" s="71">
        <v>1876.0332394366201</v>
      </c>
      <c r="U37" s="73">
        <v>-7.2143202118422698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76459.02</v>
      </c>
      <c r="E38" s="71">
        <v>126119.0108</v>
      </c>
      <c r="F38" s="72">
        <v>60.624500235931102</v>
      </c>
      <c r="G38" s="71">
        <v>76435.039999999994</v>
      </c>
      <c r="H38" s="72">
        <v>3.1373045660742997E-2</v>
      </c>
      <c r="I38" s="71">
        <v>-8558.09</v>
      </c>
      <c r="J38" s="72">
        <v>-11.1930417104483</v>
      </c>
      <c r="K38" s="71">
        <v>-2797.44</v>
      </c>
      <c r="L38" s="72">
        <v>-3.6598921123086998</v>
      </c>
      <c r="M38" s="72">
        <v>2.0592577499428102</v>
      </c>
      <c r="N38" s="71">
        <v>3537304.62</v>
      </c>
      <c r="O38" s="71">
        <v>113834047.7</v>
      </c>
      <c r="P38" s="71">
        <v>32</v>
      </c>
      <c r="Q38" s="71">
        <v>60</v>
      </c>
      <c r="R38" s="72">
        <v>-46.6666666666667</v>
      </c>
      <c r="S38" s="71">
        <v>2389.3443750000001</v>
      </c>
      <c r="T38" s="71">
        <v>1993.7745</v>
      </c>
      <c r="U38" s="73">
        <v>16.555582323707501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140480.45000000001</v>
      </c>
      <c r="E39" s="71">
        <v>91161.137900000002</v>
      </c>
      <c r="F39" s="72">
        <v>154.101246689243</v>
      </c>
      <c r="G39" s="71">
        <v>141215.48000000001</v>
      </c>
      <c r="H39" s="72">
        <v>-0.52050242650450995</v>
      </c>
      <c r="I39" s="71">
        <v>-31476.49</v>
      </c>
      <c r="J39" s="72">
        <v>-22.406313476359198</v>
      </c>
      <c r="K39" s="71">
        <v>-16401.84</v>
      </c>
      <c r="L39" s="72">
        <v>-11.614760648053601</v>
      </c>
      <c r="M39" s="72">
        <v>0.91908285899630804</v>
      </c>
      <c r="N39" s="71">
        <v>2783496.18</v>
      </c>
      <c r="O39" s="71">
        <v>74458701.5</v>
      </c>
      <c r="P39" s="71">
        <v>81</v>
      </c>
      <c r="Q39" s="71">
        <v>110</v>
      </c>
      <c r="R39" s="72">
        <v>-26.363636363636399</v>
      </c>
      <c r="S39" s="71">
        <v>1734.3265432098799</v>
      </c>
      <c r="T39" s="71">
        <v>1932.50372727273</v>
      </c>
      <c r="U39" s="73">
        <v>-11.4267514868374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1.38</v>
      </c>
      <c r="H40" s="74"/>
      <c r="I40" s="74"/>
      <c r="J40" s="74"/>
      <c r="K40" s="71">
        <v>0</v>
      </c>
      <c r="L40" s="72">
        <v>0</v>
      </c>
      <c r="M40" s="74"/>
      <c r="N40" s="71">
        <v>91.57</v>
      </c>
      <c r="O40" s="71">
        <v>3967.99</v>
      </c>
      <c r="P40" s="74"/>
      <c r="Q40" s="71">
        <v>3</v>
      </c>
      <c r="R40" s="74"/>
      <c r="S40" s="74"/>
      <c r="T40" s="71">
        <v>0.09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141947.86350000001</v>
      </c>
      <c r="E41" s="71">
        <v>94561.526599999997</v>
      </c>
      <c r="F41" s="72">
        <v>150.11164540569101</v>
      </c>
      <c r="G41" s="71">
        <v>237846.5822</v>
      </c>
      <c r="H41" s="72">
        <v>-40.319569788629899</v>
      </c>
      <c r="I41" s="71">
        <v>7894.2380999999996</v>
      </c>
      <c r="J41" s="72">
        <v>5.5613645076102198</v>
      </c>
      <c r="K41" s="71">
        <v>11810.457899999999</v>
      </c>
      <c r="L41" s="72">
        <v>4.9655781431699699</v>
      </c>
      <c r="M41" s="72">
        <v>-0.33158915879120998</v>
      </c>
      <c r="N41" s="71">
        <v>1577441.5315</v>
      </c>
      <c r="O41" s="71">
        <v>46423237.211800002</v>
      </c>
      <c r="P41" s="71">
        <v>207</v>
      </c>
      <c r="Q41" s="71">
        <v>211</v>
      </c>
      <c r="R41" s="72">
        <v>-1.8957345971563999</v>
      </c>
      <c r="S41" s="71">
        <v>685.73847101449303</v>
      </c>
      <c r="T41" s="71">
        <v>552.91449004739297</v>
      </c>
      <c r="U41" s="73">
        <v>19.369480725005499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331089.24329999997</v>
      </c>
      <c r="E42" s="71">
        <v>294852.61479999998</v>
      </c>
      <c r="F42" s="72">
        <v>112.289742970256</v>
      </c>
      <c r="G42" s="71">
        <v>400843.85729999997</v>
      </c>
      <c r="H42" s="72">
        <v>-17.4019416113427</v>
      </c>
      <c r="I42" s="71">
        <v>15527.838</v>
      </c>
      <c r="J42" s="72">
        <v>4.6899252434879699</v>
      </c>
      <c r="K42" s="71">
        <v>22872.973600000001</v>
      </c>
      <c r="L42" s="72">
        <v>5.7062053424162604</v>
      </c>
      <c r="M42" s="72">
        <v>-0.32112727135749403</v>
      </c>
      <c r="N42" s="71">
        <v>4240585.1260000002</v>
      </c>
      <c r="O42" s="71">
        <v>118477133.8422</v>
      </c>
      <c r="P42" s="71">
        <v>1676</v>
      </c>
      <c r="Q42" s="71">
        <v>1666</v>
      </c>
      <c r="R42" s="72">
        <v>0.600240096038407</v>
      </c>
      <c r="S42" s="71">
        <v>197.54728120525101</v>
      </c>
      <c r="T42" s="71">
        <v>193.19005138055201</v>
      </c>
      <c r="U42" s="73">
        <v>2.20566428356523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66721.56</v>
      </c>
      <c r="E43" s="71">
        <v>67756.464900000006</v>
      </c>
      <c r="F43" s="72">
        <v>98.472610840120694</v>
      </c>
      <c r="G43" s="71">
        <v>81171.8</v>
      </c>
      <c r="H43" s="72">
        <v>-17.802044552418501</v>
      </c>
      <c r="I43" s="71">
        <v>-8436.93</v>
      </c>
      <c r="J43" s="72">
        <v>-12.644983120898299</v>
      </c>
      <c r="K43" s="71">
        <v>-13964.98</v>
      </c>
      <c r="L43" s="72">
        <v>-17.204226098226201</v>
      </c>
      <c r="M43" s="72">
        <v>-0.39585090705464698</v>
      </c>
      <c r="N43" s="71">
        <v>1080656.67</v>
      </c>
      <c r="O43" s="71">
        <v>48012500.5</v>
      </c>
      <c r="P43" s="71">
        <v>51</v>
      </c>
      <c r="Q43" s="71">
        <v>46</v>
      </c>
      <c r="R43" s="72">
        <v>10.869565217391299</v>
      </c>
      <c r="S43" s="71">
        <v>1308.26588235294</v>
      </c>
      <c r="T43" s="71">
        <v>1293.6647826087001</v>
      </c>
      <c r="U43" s="73">
        <v>1.1160651623800699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41711.11</v>
      </c>
      <c r="E44" s="71">
        <v>13787.548699999999</v>
      </c>
      <c r="F44" s="72">
        <v>302.52738110002099</v>
      </c>
      <c r="G44" s="71">
        <v>53419.69</v>
      </c>
      <c r="H44" s="72">
        <v>-21.918097989711299</v>
      </c>
      <c r="I44" s="71">
        <v>5792.75</v>
      </c>
      <c r="J44" s="72">
        <v>13.8877867311611</v>
      </c>
      <c r="K44" s="71">
        <v>6443.76</v>
      </c>
      <c r="L44" s="72">
        <v>12.062518520792599</v>
      </c>
      <c r="M44" s="72">
        <v>-0.101029523135561</v>
      </c>
      <c r="N44" s="71">
        <v>823378.98</v>
      </c>
      <c r="O44" s="71">
        <v>19141200.07</v>
      </c>
      <c r="P44" s="71">
        <v>33</v>
      </c>
      <c r="Q44" s="71">
        <v>31</v>
      </c>
      <c r="R44" s="72">
        <v>6.4516129032257998</v>
      </c>
      <c r="S44" s="71">
        <v>1263.9730303030301</v>
      </c>
      <c r="T44" s="71">
        <v>273.89096774193501</v>
      </c>
      <c r="U44" s="73">
        <v>78.330948432003197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37306.958599999998</v>
      </c>
      <c r="E45" s="77"/>
      <c r="F45" s="77"/>
      <c r="G45" s="76">
        <v>24815.4408</v>
      </c>
      <c r="H45" s="78">
        <v>50.337682496455997</v>
      </c>
      <c r="I45" s="76">
        <v>3035.0455999999999</v>
      </c>
      <c r="J45" s="78">
        <v>8.1353337658567497</v>
      </c>
      <c r="K45" s="76">
        <v>3919.7386999999999</v>
      </c>
      <c r="L45" s="78">
        <v>15.795563462245701</v>
      </c>
      <c r="M45" s="78">
        <v>-0.2257020601909</v>
      </c>
      <c r="N45" s="76">
        <v>199149.59299999999</v>
      </c>
      <c r="O45" s="76">
        <v>6063616.1129999999</v>
      </c>
      <c r="P45" s="76">
        <v>21</v>
      </c>
      <c r="Q45" s="76">
        <v>17</v>
      </c>
      <c r="R45" s="78">
        <v>23.529411764705898</v>
      </c>
      <c r="S45" s="76">
        <v>1776.5218380952399</v>
      </c>
      <c r="T45" s="76">
        <v>1272.4417529411801</v>
      </c>
      <c r="U45" s="79">
        <v>28.374550447098901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44:C44"/>
    <mergeCell ref="B45:C45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E38" sqref="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63833</v>
      </c>
      <c r="D2" s="32">
        <v>539400.05214871804</v>
      </c>
      <c r="E2" s="32">
        <v>411159.21268376103</v>
      </c>
      <c r="F2" s="32">
        <v>128240.839464957</v>
      </c>
      <c r="G2" s="32">
        <v>411159.21268376103</v>
      </c>
      <c r="H2" s="32">
        <v>0.237747176616142</v>
      </c>
    </row>
    <row r="3" spans="1:8" ht="14.25" x14ac:dyDescent="0.2">
      <c r="A3" s="32">
        <v>2</v>
      </c>
      <c r="B3" s="33">
        <v>13</v>
      </c>
      <c r="C3" s="32">
        <v>11931</v>
      </c>
      <c r="D3" s="32">
        <v>107417.914741805</v>
      </c>
      <c r="E3" s="32">
        <v>84196.608326594098</v>
      </c>
      <c r="F3" s="32">
        <v>23221.306415210602</v>
      </c>
      <c r="G3" s="32">
        <v>84196.608326594098</v>
      </c>
      <c r="H3" s="32">
        <v>0.216177222123764</v>
      </c>
    </row>
    <row r="4" spans="1:8" ht="14.25" x14ac:dyDescent="0.2">
      <c r="A4" s="32">
        <v>3</v>
      </c>
      <c r="B4" s="33">
        <v>14</v>
      </c>
      <c r="C4" s="32">
        <v>122503</v>
      </c>
      <c r="D4" s="32">
        <v>157788.23185299101</v>
      </c>
      <c r="E4" s="32">
        <v>113648.84512735</v>
      </c>
      <c r="F4" s="32">
        <v>44139.386725641001</v>
      </c>
      <c r="G4" s="32">
        <v>113648.84512735</v>
      </c>
      <c r="H4" s="32">
        <v>0.27973814147790799</v>
      </c>
    </row>
    <row r="5" spans="1:8" ht="14.25" x14ac:dyDescent="0.2">
      <c r="A5" s="32">
        <v>4</v>
      </c>
      <c r="B5" s="33">
        <v>15</v>
      </c>
      <c r="C5" s="32">
        <v>3396</v>
      </c>
      <c r="D5" s="32">
        <v>39328.155180341899</v>
      </c>
      <c r="E5" s="32">
        <v>31392.196740170901</v>
      </c>
      <c r="F5" s="32">
        <v>7935.9584401709399</v>
      </c>
      <c r="G5" s="32">
        <v>31392.196740170901</v>
      </c>
      <c r="H5" s="32">
        <v>0.201788220265611</v>
      </c>
    </row>
    <row r="6" spans="1:8" ht="14.25" x14ac:dyDescent="0.2">
      <c r="A6" s="32">
        <v>5</v>
      </c>
      <c r="B6" s="33">
        <v>16</v>
      </c>
      <c r="C6" s="32">
        <v>1680</v>
      </c>
      <c r="D6" s="32">
        <v>92591.964881196604</v>
      </c>
      <c r="E6" s="32">
        <v>80480.418711111095</v>
      </c>
      <c r="F6" s="32">
        <v>12111.546170085499</v>
      </c>
      <c r="G6" s="32">
        <v>80480.418711111095</v>
      </c>
      <c r="H6" s="32">
        <v>0.130805585405015</v>
      </c>
    </row>
    <row r="7" spans="1:8" ht="14.25" x14ac:dyDescent="0.2">
      <c r="A7" s="32">
        <v>6</v>
      </c>
      <c r="B7" s="33">
        <v>17</v>
      </c>
      <c r="C7" s="32">
        <v>21033</v>
      </c>
      <c r="D7" s="32">
        <v>241483.17141367501</v>
      </c>
      <c r="E7" s="32">
        <v>180894.94104786299</v>
      </c>
      <c r="F7" s="32">
        <v>60588.230365812</v>
      </c>
      <c r="G7" s="32">
        <v>180894.94104786299</v>
      </c>
      <c r="H7" s="32">
        <v>0.25090042511500998</v>
      </c>
    </row>
    <row r="8" spans="1:8" ht="14.25" x14ac:dyDescent="0.2">
      <c r="A8" s="32">
        <v>7</v>
      </c>
      <c r="B8" s="33">
        <v>18</v>
      </c>
      <c r="C8" s="32">
        <v>59789</v>
      </c>
      <c r="D8" s="32">
        <v>118769.888439316</v>
      </c>
      <c r="E8" s="32">
        <v>125103.384541026</v>
      </c>
      <c r="F8" s="32">
        <v>-6333.4961017094001</v>
      </c>
      <c r="G8" s="32">
        <v>125103.384541026</v>
      </c>
      <c r="H8" s="32">
        <v>-5.33257729289306E-2</v>
      </c>
    </row>
    <row r="9" spans="1:8" ht="14.25" x14ac:dyDescent="0.2">
      <c r="A9" s="32">
        <v>8</v>
      </c>
      <c r="B9" s="33">
        <v>19</v>
      </c>
      <c r="C9" s="32">
        <v>13264</v>
      </c>
      <c r="D9" s="32">
        <v>84558.754461538498</v>
      </c>
      <c r="E9" s="32">
        <v>69310.134016239303</v>
      </c>
      <c r="F9" s="32">
        <v>15248.620445299101</v>
      </c>
      <c r="G9" s="32">
        <v>69310.134016239303</v>
      </c>
      <c r="H9" s="32">
        <v>0.18033165864848399</v>
      </c>
    </row>
    <row r="10" spans="1:8" ht="14.25" x14ac:dyDescent="0.2">
      <c r="A10" s="32">
        <v>9</v>
      </c>
      <c r="B10" s="33">
        <v>21</v>
      </c>
      <c r="C10" s="32">
        <v>205407</v>
      </c>
      <c r="D10" s="32">
        <v>832802.08915128198</v>
      </c>
      <c r="E10" s="32">
        <v>778634.41567521403</v>
      </c>
      <c r="F10" s="32">
        <v>54167.673476068398</v>
      </c>
      <c r="G10" s="32">
        <v>778634.41567521403</v>
      </c>
      <c r="H10" s="35">
        <v>6.5042672420852404E-2</v>
      </c>
    </row>
    <row r="11" spans="1:8" ht="14.25" x14ac:dyDescent="0.2">
      <c r="A11" s="32">
        <v>10</v>
      </c>
      <c r="B11" s="33">
        <v>22</v>
      </c>
      <c r="C11" s="32">
        <v>39351.673999999999</v>
      </c>
      <c r="D11" s="32">
        <v>480752.006003419</v>
      </c>
      <c r="E11" s="32">
        <v>429420.89466923103</v>
      </c>
      <c r="F11" s="32">
        <v>51331.111334187997</v>
      </c>
      <c r="G11" s="32">
        <v>429420.89466923103</v>
      </c>
      <c r="H11" s="32">
        <v>0.10677253696955601</v>
      </c>
    </row>
    <row r="12" spans="1:8" ht="14.25" x14ac:dyDescent="0.2">
      <c r="A12" s="32">
        <v>11</v>
      </c>
      <c r="B12" s="33">
        <v>23</v>
      </c>
      <c r="C12" s="32">
        <v>268395.43</v>
      </c>
      <c r="D12" s="32">
        <v>1814640.7235123699</v>
      </c>
      <c r="E12" s="32">
        <v>1565457.34245688</v>
      </c>
      <c r="F12" s="32">
        <v>249183.381055487</v>
      </c>
      <c r="G12" s="32">
        <v>1565457.34245688</v>
      </c>
      <c r="H12" s="32">
        <v>0.13731830098752301</v>
      </c>
    </row>
    <row r="13" spans="1:8" ht="14.25" x14ac:dyDescent="0.2">
      <c r="A13" s="32">
        <v>12</v>
      </c>
      <c r="B13" s="33">
        <v>24</v>
      </c>
      <c r="C13" s="32">
        <v>18595.09</v>
      </c>
      <c r="D13" s="32">
        <v>446816.78929914499</v>
      </c>
      <c r="E13" s="32">
        <v>405429.77965897397</v>
      </c>
      <c r="F13" s="32">
        <v>41387.009640170902</v>
      </c>
      <c r="G13" s="32">
        <v>405429.77965897397</v>
      </c>
      <c r="H13" s="32">
        <v>9.2626352973639497E-2</v>
      </c>
    </row>
    <row r="14" spans="1:8" ht="14.25" x14ac:dyDescent="0.2">
      <c r="A14" s="32">
        <v>13</v>
      </c>
      <c r="B14" s="33">
        <v>25</v>
      </c>
      <c r="C14" s="32">
        <v>90025</v>
      </c>
      <c r="D14" s="32">
        <v>955848.97490000003</v>
      </c>
      <c r="E14" s="32">
        <v>870128.59730000002</v>
      </c>
      <c r="F14" s="32">
        <v>85720.377600000007</v>
      </c>
      <c r="G14" s="32">
        <v>870128.59730000002</v>
      </c>
      <c r="H14" s="32">
        <v>8.9679834211223594E-2</v>
      </c>
    </row>
    <row r="15" spans="1:8" ht="14.25" x14ac:dyDescent="0.2">
      <c r="A15" s="32">
        <v>14</v>
      </c>
      <c r="B15" s="33">
        <v>26</v>
      </c>
      <c r="C15" s="32">
        <v>72266</v>
      </c>
      <c r="D15" s="32">
        <v>366531.06687522097</v>
      </c>
      <c r="E15" s="32">
        <v>327298.81438141601</v>
      </c>
      <c r="F15" s="32">
        <v>39232.252493805303</v>
      </c>
      <c r="G15" s="32">
        <v>327298.81438141601</v>
      </c>
      <c r="H15" s="32">
        <v>0.107036636289172</v>
      </c>
    </row>
    <row r="16" spans="1:8" ht="14.25" x14ac:dyDescent="0.2">
      <c r="A16" s="32">
        <v>15</v>
      </c>
      <c r="B16" s="33">
        <v>27</v>
      </c>
      <c r="C16" s="32">
        <v>203800.965</v>
      </c>
      <c r="D16" s="32">
        <v>1391685.9228000001</v>
      </c>
      <c r="E16" s="32">
        <v>1224560.7852</v>
      </c>
      <c r="F16" s="32">
        <v>167125.13759999999</v>
      </c>
      <c r="G16" s="32">
        <v>1224560.7852</v>
      </c>
      <c r="H16" s="32">
        <v>0.120088257603233</v>
      </c>
    </row>
    <row r="17" spans="1:8" ht="14.25" x14ac:dyDescent="0.2">
      <c r="A17" s="32">
        <v>16</v>
      </c>
      <c r="B17" s="33">
        <v>29</v>
      </c>
      <c r="C17" s="32">
        <v>198833</v>
      </c>
      <c r="D17" s="32">
        <v>2507741.86982308</v>
      </c>
      <c r="E17" s="32">
        <v>2225956.1084965798</v>
      </c>
      <c r="F17" s="32">
        <v>281785.76132649602</v>
      </c>
      <c r="G17" s="32">
        <v>2225956.1084965798</v>
      </c>
      <c r="H17" s="32">
        <v>0.11236633431748499</v>
      </c>
    </row>
    <row r="18" spans="1:8" ht="14.25" x14ac:dyDescent="0.2">
      <c r="A18" s="32">
        <v>17</v>
      </c>
      <c r="B18" s="33">
        <v>31</v>
      </c>
      <c r="C18" s="32">
        <v>29052.030999999999</v>
      </c>
      <c r="D18" s="32">
        <v>269303.03967508499</v>
      </c>
      <c r="E18" s="32">
        <v>223921.85106111699</v>
      </c>
      <c r="F18" s="32">
        <v>45381.188613967803</v>
      </c>
      <c r="G18" s="32">
        <v>223921.85106111699</v>
      </c>
      <c r="H18" s="32">
        <v>0.16851346597766001</v>
      </c>
    </row>
    <row r="19" spans="1:8" ht="14.25" x14ac:dyDescent="0.2">
      <c r="A19" s="32">
        <v>18</v>
      </c>
      <c r="B19" s="33">
        <v>32</v>
      </c>
      <c r="C19" s="32">
        <v>15036.694</v>
      </c>
      <c r="D19" s="32">
        <v>240978.48887448799</v>
      </c>
      <c r="E19" s="32">
        <v>218936.44458982901</v>
      </c>
      <c r="F19" s="32">
        <v>22042.044284658499</v>
      </c>
      <c r="G19" s="32">
        <v>218936.44458982901</v>
      </c>
      <c r="H19" s="32">
        <v>9.14689289803748E-2</v>
      </c>
    </row>
    <row r="20" spans="1:8" ht="14.25" x14ac:dyDescent="0.2">
      <c r="A20" s="32">
        <v>19</v>
      </c>
      <c r="B20" s="33">
        <v>33</v>
      </c>
      <c r="C20" s="32">
        <v>45158.065999999999</v>
      </c>
      <c r="D20" s="32">
        <v>586075.55069126398</v>
      </c>
      <c r="E20" s="32">
        <v>466183.24258171499</v>
      </c>
      <c r="F20" s="32">
        <v>119892.30810954901</v>
      </c>
      <c r="G20" s="32">
        <v>466183.24258171499</v>
      </c>
      <c r="H20" s="32">
        <v>0.20456800828517499</v>
      </c>
    </row>
    <row r="21" spans="1:8" ht="14.25" x14ac:dyDescent="0.2">
      <c r="A21" s="32">
        <v>20</v>
      </c>
      <c r="B21" s="33">
        <v>34</v>
      </c>
      <c r="C21" s="32">
        <v>51333.921000000002</v>
      </c>
      <c r="D21" s="32">
        <v>255718.68037609899</v>
      </c>
      <c r="E21" s="32">
        <v>185522.163038817</v>
      </c>
      <c r="F21" s="32">
        <v>70196.517337281897</v>
      </c>
      <c r="G21" s="32">
        <v>185522.163038817</v>
      </c>
      <c r="H21" s="32">
        <v>0.27450680268660999</v>
      </c>
    </row>
    <row r="22" spans="1:8" ht="14.25" x14ac:dyDescent="0.2">
      <c r="A22" s="32">
        <v>21</v>
      </c>
      <c r="B22" s="33">
        <v>35</v>
      </c>
      <c r="C22" s="32">
        <v>31446.203000000001</v>
      </c>
      <c r="D22" s="32">
        <v>909454.63403986802</v>
      </c>
      <c r="E22" s="32">
        <v>861411.89441016596</v>
      </c>
      <c r="F22" s="32">
        <v>48042.739629702701</v>
      </c>
      <c r="G22" s="32">
        <v>861411.89441016596</v>
      </c>
      <c r="H22" s="32">
        <v>5.2825878093878301E-2</v>
      </c>
    </row>
    <row r="23" spans="1:8" ht="14.25" x14ac:dyDescent="0.2">
      <c r="A23" s="32">
        <v>22</v>
      </c>
      <c r="B23" s="33">
        <v>36</v>
      </c>
      <c r="C23" s="32">
        <v>126919.83900000001</v>
      </c>
      <c r="D23" s="32">
        <v>601752.29019292002</v>
      </c>
      <c r="E23" s="32">
        <v>505299.549106978</v>
      </c>
      <c r="F23" s="32">
        <v>96452.741085942806</v>
      </c>
      <c r="G23" s="32">
        <v>505299.549106978</v>
      </c>
      <c r="H23" s="32">
        <v>0.16028645450609</v>
      </c>
    </row>
    <row r="24" spans="1:8" ht="14.25" x14ac:dyDescent="0.2">
      <c r="A24" s="32">
        <v>23</v>
      </c>
      <c r="B24" s="33">
        <v>37</v>
      </c>
      <c r="C24" s="32">
        <v>154578.94500000001</v>
      </c>
      <c r="D24" s="32">
        <v>1152172.6994008799</v>
      </c>
      <c r="E24" s="32">
        <v>1001715.35608782</v>
      </c>
      <c r="F24" s="32">
        <v>150457.34331306399</v>
      </c>
      <c r="G24" s="32">
        <v>1001715.35608782</v>
      </c>
      <c r="H24" s="32">
        <v>0.130585756277075</v>
      </c>
    </row>
    <row r="25" spans="1:8" ht="14.25" x14ac:dyDescent="0.2">
      <c r="A25" s="32">
        <v>24</v>
      </c>
      <c r="B25" s="33">
        <v>38</v>
      </c>
      <c r="C25" s="32">
        <v>140298.97</v>
      </c>
      <c r="D25" s="32">
        <v>727340.56680973503</v>
      </c>
      <c r="E25" s="32">
        <v>682193.91071327403</v>
      </c>
      <c r="F25" s="32">
        <v>45146.656096460203</v>
      </c>
      <c r="G25" s="32">
        <v>682193.91071327403</v>
      </c>
      <c r="H25" s="32">
        <v>6.2070862202121803E-2</v>
      </c>
    </row>
    <row r="26" spans="1:8" ht="14.25" x14ac:dyDescent="0.2">
      <c r="A26" s="32">
        <v>25</v>
      </c>
      <c r="B26" s="33">
        <v>39</v>
      </c>
      <c r="C26" s="32">
        <v>76705.37</v>
      </c>
      <c r="D26" s="32">
        <v>118909.463816822</v>
      </c>
      <c r="E26" s="32">
        <v>88709.139839278694</v>
      </c>
      <c r="F26" s="32">
        <v>30200.323977543001</v>
      </c>
      <c r="G26" s="32">
        <v>88709.139839278694</v>
      </c>
      <c r="H26" s="32">
        <v>0.25397746325781201</v>
      </c>
    </row>
    <row r="27" spans="1:8" ht="14.25" x14ac:dyDescent="0.2">
      <c r="A27" s="32">
        <v>26</v>
      </c>
      <c r="B27" s="33">
        <v>42</v>
      </c>
      <c r="C27" s="32">
        <v>10002.694</v>
      </c>
      <c r="D27" s="32">
        <v>180982.29560000001</v>
      </c>
      <c r="E27" s="32">
        <v>162018.36170000001</v>
      </c>
      <c r="F27" s="32">
        <v>18963.9339</v>
      </c>
      <c r="G27" s="32">
        <v>162018.36170000001</v>
      </c>
      <c r="H27" s="32">
        <v>0.104783364787865</v>
      </c>
    </row>
    <row r="28" spans="1:8" ht="14.25" x14ac:dyDescent="0.2">
      <c r="A28" s="32">
        <v>27</v>
      </c>
      <c r="B28" s="33">
        <v>75</v>
      </c>
      <c r="C28" s="32">
        <v>408</v>
      </c>
      <c r="D28" s="32">
        <v>141947.86324786299</v>
      </c>
      <c r="E28" s="32">
        <v>134053.623931624</v>
      </c>
      <c r="F28" s="32">
        <v>7894.23931623932</v>
      </c>
      <c r="G28" s="32">
        <v>134053.623931624</v>
      </c>
      <c r="H28" s="32">
        <v>5.56136537430982E-2</v>
      </c>
    </row>
    <row r="29" spans="1:8" ht="14.25" x14ac:dyDescent="0.2">
      <c r="A29" s="32">
        <v>28</v>
      </c>
      <c r="B29" s="33">
        <v>76</v>
      </c>
      <c r="C29" s="32">
        <v>1850</v>
      </c>
      <c r="D29" s="32">
        <v>331089.23644017102</v>
      </c>
      <c r="E29" s="32">
        <v>315561.40525042702</v>
      </c>
      <c r="F29" s="32">
        <v>15527.8311897436</v>
      </c>
      <c r="G29" s="32">
        <v>315561.40525042702</v>
      </c>
      <c r="H29" s="32">
        <v>4.6899232837336699E-2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37306.958626427702</v>
      </c>
      <c r="E30" s="32">
        <v>34271.912911277497</v>
      </c>
      <c r="F30" s="32">
        <v>3035.04571515014</v>
      </c>
      <c r="G30" s="32">
        <v>34271.912911277497</v>
      </c>
      <c r="H30" s="32">
        <v>8.1353340687497402E-2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49</v>
      </c>
      <c r="D32" s="37">
        <v>60226.58</v>
      </c>
      <c r="E32" s="37">
        <v>57807.76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67</v>
      </c>
      <c r="D33" s="37">
        <v>146982.97</v>
      </c>
      <c r="E33" s="37">
        <v>161970.16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28</v>
      </c>
      <c r="D34" s="37">
        <v>76459.02</v>
      </c>
      <c r="E34" s="37">
        <v>85017.11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75</v>
      </c>
      <c r="D35" s="37">
        <v>140480.45000000001</v>
      </c>
      <c r="E35" s="37">
        <v>171956.94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47</v>
      </c>
      <c r="D36" s="37">
        <v>66721.56</v>
      </c>
      <c r="E36" s="37">
        <v>75158.490000000005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33</v>
      </c>
      <c r="D37" s="37">
        <v>41711.11</v>
      </c>
      <c r="E37" s="37">
        <v>35918.36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2015-08-12T00:31:18Z</dcterms:modified>
</cp:coreProperties>
</file>