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E4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<sst xmlns="http://schemas.openxmlformats.org/spreadsheetml/2006/main" count="117" uniqueCount="74">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</sst>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2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14" fontId="21" fillId="33" borderId="17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0" fontId="20" fillId="0" borderId="0" xfId="62" applyFont="1" applyAlignment="1">
      <alignment horizontal="right" vertical="center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49" fontId="21" fillId="33" borderId="13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49" fontId="22" fillId="33" borderId="15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3" xfId="62" applyNumberFormat="1" applyFont="1" applyFill="1" applyBorder="1" applyAlignment="1">
      <alignment horizontal="left" vertical="top" wrapText="1"/>
    </xf>
    <xf numFmtId="0" fontId="21" fillId="33" borderId="15" xfId="62" applyFont="1" applyFill="1" applyBorder="1" applyAlignment="1">
      <alignment vertical="center" wrapText="1"/>
    </xf>
    <xf numFmtId="0" fontId="21" fillId="33" borderId="13" xfId="62" applyFont="1" applyFill="1" applyBorder="1" applyAlignment="1">
      <alignment vertical="center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0" fontId="21" fillId="35" borderId="13" xfId="62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8" sqref="H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15953933.676399998</v>
      </c>
      <c r="F3" s="25">
        <f>RA!I7</f>
        <v>1507527.4025999999</v>
      </c>
      <c r="G3" s="16">
        <f>SUM(G4:G40)</f>
        <v>14446406.273799999</v>
      </c>
      <c r="H3" s="27">
        <f>RA!J7</f>
        <v>9.4492520351267597</v>
      </c>
      <c r="I3" s="20">
        <f>SUM(I4:I40)</f>
        <v>15953937.686852068</v>
      </c>
      <c r="J3" s="21">
        <f>SUM(J4:J40)</f>
        <v>14446402.172216028</v>
      </c>
      <c r="K3" s="22">
        <f>E3-I3</f>
        <v>-4.0104520693421364</v>
      </c>
      <c r="L3" s="22">
        <f>G3-J3</f>
        <v>4.1015839707106352</v>
      </c>
    </row>
    <row r="4" spans="1:13" x14ac:dyDescent="0.15">
      <c r="A4" s="44">
        <f>RA!A8</f>
        <v>42139</v>
      </c>
      <c r="B4" s="12">
        <v>12</v>
      </c>
      <c r="C4" s="41" t="s">
        <v>6</v>
      </c>
      <c r="D4" s="41"/>
      <c r="E4" s="15">
        <f>VLOOKUP(C4,RA!B8:D36,3,0)</f>
        <v>467674.717</v>
      </c>
      <c r="F4" s="25">
        <f>VLOOKUP(C4,RA!B8:I39,8,0)</f>
        <v>111411.96890000001</v>
      </c>
      <c r="G4" s="16">
        <f t="shared" ref="G4:G40" si="0">E4-F4</f>
        <v>356262.74809999997</v>
      </c>
      <c r="H4" s="27">
        <f>RA!J8</f>
        <v>23.8225340926437</v>
      </c>
      <c r="I4" s="20">
        <f>VLOOKUP(B4,RMS!B:D,3,FALSE)</f>
        <v>467675.31893418799</v>
      </c>
      <c r="J4" s="21">
        <f>VLOOKUP(B4,RMS!B:E,4,FALSE)</f>
        <v>356262.75981282099</v>
      </c>
      <c r="K4" s="22">
        <f t="shared" ref="K4:K40" si="1">E4-I4</f>
        <v>-0.60193418798735365</v>
      </c>
      <c r="L4" s="22">
        <f t="shared" ref="L4:L40" si="2">G4-J4</f>
        <v>-1.1712821025867015E-2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70170.2981</v>
      </c>
      <c r="F5" s="25">
        <f>VLOOKUP(C5,RA!B9:I40,8,0)</f>
        <v>14418.314</v>
      </c>
      <c r="G5" s="16">
        <f t="shared" si="0"/>
        <v>55751.984100000001</v>
      </c>
      <c r="H5" s="27">
        <f>RA!J9</f>
        <v>20.5476026045271</v>
      </c>
      <c r="I5" s="20">
        <f>VLOOKUP(B5,RMS!B:D,3,FALSE)</f>
        <v>70170.340163346205</v>
      </c>
      <c r="J5" s="21">
        <f>VLOOKUP(B5,RMS!B:E,4,FALSE)</f>
        <v>55751.980341827402</v>
      </c>
      <c r="K5" s="22">
        <f t="shared" si="1"/>
        <v>-4.2063346205395646E-2</v>
      </c>
      <c r="L5" s="22">
        <f t="shared" si="2"/>
        <v>3.7581725991913117E-3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113376.46060000001</v>
      </c>
      <c r="F6" s="25">
        <f>VLOOKUP(C6,RA!B10:I41,8,0)</f>
        <v>31539.741600000001</v>
      </c>
      <c r="G6" s="16">
        <f t="shared" si="0"/>
        <v>81836.719000000012</v>
      </c>
      <c r="H6" s="27">
        <f>RA!J10</f>
        <v>27.818597822765302</v>
      </c>
      <c r="I6" s="20">
        <f>VLOOKUP(B6,RMS!B:D,3,FALSE)</f>
        <v>113378.34283760699</v>
      </c>
      <c r="J6" s="21">
        <f>VLOOKUP(B6,RMS!B:E,4,FALSE)</f>
        <v>81836.718711111098</v>
      </c>
      <c r="K6" s="22">
        <f>E6-I6</f>
        <v>-1.8822376069874736</v>
      </c>
      <c r="L6" s="22">
        <f t="shared" si="2"/>
        <v>2.8888891392853111E-4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62746.917300000001</v>
      </c>
      <c r="F7" s="25">
        <f>VLOOKUP(C7,RA!B11:I42,8,0)</f>
        <v>13017.0322</v>
      </c>
      <c r="G7" s="16">
        <f t="shared" si="0"/>
        <v>49729.8851</v>
      </c>
      <c r="H7" s="27">
        <f>RA!J11</f>
        <v>20.7452935699839</v>
      </c>
      <c r="I7" s="20">
        <f>VLOOKUP(B7,RMS!B:D,3,FALSE)</f>
        <v>62746.932978632503</v>
      </c>
      <c r="J7" s="21">
        <f>VLOOKUP(B7,RMS!B:E,4,FALSE)</f>
        <v>49729.8853264957</v>
      </c>
      <c r="K7" s="22">
        <f t="shared" si="1"/>
        <v>-1.5678632502385881E-2</v>
      </c>
      <c r="L7" s="22">
        <f t="shared" si="2"/>
        <v>-2.2649570018984377E-4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167352.57980000001</v>
      </c>
      <c r="F8" s="25">
        <f>VLOOKUP(C8,RA!B12:I43,8,0)</f>
        <v>22840.880700000002</v>
      </c>
      <c r="G8" s="16">
        <f t="shared" si="0"/>
        <v>144511.6991</v>
      </c>
      <c r="H8" s="27">
        <f>RA!J12</f>
        <v>13.6483588883402</v>
      </c>
      <c r="I8" s="20">
        <f>VLOOKUP(B8,RMS!B:D,3,FALSE)</f>
        <v>167352.56797008499</v>
      </c>
      <c r="J8" s="21">
        <f>VLOOKUP(B8,RMS!B:E,4,FALSE)</f>
        <v>144511.69969401701</v>
      </c>
      <c r="K8" s="22">
        <f t="shared" si="1"/>
        <v>1.1829915019916371E-2</v>
      </c>
      <c r="L8" s="22">
        <f t="shared" si="2"/>
        <v>-5.9401700855232775E-4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241348.71230000001</v>
      </c>
      <c r="F9" s="25">
        <f>VLOOKUP(C9,RA!B13:I44,8,0)</f>
        <v>63775.395199999999</v>
      </c>
      <c r="G9" s="16">
        <f t="shared" si="0"/>
        <v>177573.31710000001</v>
      </c>
      <c r="H9" s="27">
        <f>RA!J13</f>
        <v>26.424584822613902</v>
      </c>
      <c r="I9" s="20">
        <f>VLOOKUP(B9,RMS!B:D,3,FALSE)</f>
        <v>241348.94126837599</v>
      </c>
      <c r="J9" s="21">
        <f>VLOOKUP(B9,RMS!B:E,4,FALSE)</f>
        <v>177573.31599999999</v>
      </c>
      <c r="K9" s="22">
        <f t="shared" si="1"/>
        <v>-0.22896837597363628</v>
      </c>
      <c r="L9" s="22">
        <f t="shared" si="2"/>
        <v>1.100000023143366E-3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162811.83129999999</v>
      </c>
      <c r="F10" s="25">
        <f>VLOOKUP(C10,RA!B14:I45,8,0)</f>
        <v>35018.315199999997</v>
      </c>
      <c r="G10" s="16">
        <f t="shared" si="0"/>
        <v>127793.51609999999</v>
      </c>
      <c r="H10" s="27">
        <f>RA!J14</f>
        <v>21.508458519500699</v>
      </c>
      <c r="I10" s="20">
        <f>VLOOKUP(B10,RMS!B:D,3,FALSE)</f>
        <v>162811.83883931601</v>
      </c>
      <c r="J10" s="21">
        <f>VLOOKUP(B10,RMS!B:E,4,FALSE)</f>
        <v>127793.515888034</v>
      </c>
      <c r="K10" s="22">
        <f t="shared" si="1"/>
        <v>-7.5393160223029554E-3</v>
      </c>
      <c r="L10" s="22">
        <f t="shared" si="2"/>
        <v>2.1196599118411541E-4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128830.5448</v>
      </c>
      <c r="F11" s="25">
        <f>VLOOKUP(C11,RA!B15:I46,8,0)</f>
        <v>26635.716899999999</v>
      </c>
      <c r="G11" s="16">
        <f t="shared" si="0"/>
        <v>102194.8279</v>
      </c>
      <c r="H11" s="27">
        <f>RA!J15</f>
        <v>20.675001368153801</v>
      </c>
      <c r="I11" s="20">
        <f>VLOOKUP(B11,RMS!B:D,3,FALSE)</f>
        <v>128830.69009572599</v>
      </c>
      <c r="J11" s="21">
        <f>VLOOKUP(B11,RMS!B:E,4,FALSE)</f>
        <v>102194.826582051</v>
      </c>
      <c r="K11" s="22">
        <f t="shared" si="1"/>
        <v>-0.14529572598985396</v>
      </c>
      <c r="L11" s="22">
        <f t="shared" si="2"/>
        <v>1.317949005169794E-3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824333.23710000003</v>
      </c>
      <c r="F12" s="25">
        <f>VLOOKUP(C12,RA!B16:I47,8,0)</f>
        <v>58286.0409</v>
      </c>
      <c r="G12" s="16">
        <f t="shared" si="0"/>
        <v>766047.19620000001</v>
      </c>
      <c r="H12" s="27">
        <f>RA!J16</f>
        <v>7.0706891675325396</v>
      </c>
      <c r="I12" s="20">
        <f>VLOOKUP(B12,RMS!B:D,3,FALSE)</f>
        <v>824332.75221794902</v>
      </c>
      <c r="J12" s="21">
        <f>VLOOKUP(B12,RMS!B:E,4,FALSE)</f>
        <v>766047.19633076899</v>
      </c>
      <c r="K12" s="22">
        <f t="shared" si="1"/>
        <v>0.48488205100875348</v>
      </c>
      <c r="L12" s="22">
        <f t="shared" si="2"/>
        <v>-1.307689817622304E-4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605355.63370000001</v>
      </c>
      <c r="F13" s="25">
        <f>VLOOKUP(C13,RA!B17:I48,8,0)</f>
        <v>37972.327799999999</v>
      </c>
      <c r="G13" s="16">
        <f t="shared" si="0"/>
        <v>567383.30590000004</v>
      </c>
      <c r="H13" s="27">
        <f>RA!J17</f>
        <v>6.2727305547499403</v>
      </c>
      <c r="I13" s="20">
        <f>VLOOKUP(B13,RMS!B:D,3,FALSE)</f>
        <v>605355.51197948703</v>
      </c>
      <c r="J13" s="21">
        <f>VLOOKUP(B13,RMS!B:E,4,FALSE)</f>
        <v>567383.30641794903</v>
      </c>
      <c r="K13" s="22">
        <f t="shared" si="1"/>
        <v>0.12172051297966391</v>
      </c>
      <c r="L13" s="22">
        <f t="shared" si="2"/>
        <v>-5.1794899627566338E-4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1584958.3456999999</v>
      </c>
      <c r="F14" s="25">
        <f>VLOOKUP(C14,RA!B18:I49,8,0)</f>
        <v>166632.4914</v>
      </c>
      <c r="G14" s="16">
        <f t="shared" si="0"/>
        <v>1418325.8543</v>
      </c>
      <c r="H14" s="27">
        <f>RA!J18</f>
        <v>10.5133672346705</v>
      </c>
      <c r="I14" s="20">
        <f>VLOOKUP(B14,RMS!B:D,3,FALSE)</f>
        <v>1584958.2788346801</v>
      </c>
      <c r="J14" s="21">
        <f>VLOOKUP(B14,RMS!B:E,4,FALSE)</f>
        <v>1418325.85587627</v>
      </c>
      <c r="K14" s="22">
        <f t="shared" si="1"/>
        <v>6.6865319851785898E-2</v>
      </c>
      <c r="L14" s="22">
        <f t="shared" si="2"/>
        <v>-1.5762699767947197E-3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451963.13510000001</v>
      </c>
      <c r="F15" s="25">
        <f>VLOOKUP(C15,RA!B19:I50,8,0)</f>
        <v>40776.772599999997</v>
      </c>
      <c r="G15" s="16">
        <f t="shared" si="0"/>
        <v>411186.36250000005</v>
      </c>
      <c r="H15" s="27">
        <f>RA!J19</f>
        <v>9.0221457090693598</v>
      </c>
      <c r="I15" s="20">
        <f>VLOOKUP(B15,RMS!B:D,3,FALSE)</f>
        <v>451963.075546154</v>
      </c>
      <c r="J15" s="21">
        <f>VLOOKUP(B15,RMS!B:E,4,FALSE)</f>
        <v>411186.36198974401</v>
      </c>
      <c r="K15" s="22">
        <f t="shared" si="1"/>
        <v>5.9553846018388867E-2</v>
      </c>
      <c r="L15" s="22">
        <f t="shared" si="2"/>
        <v>5.1025603897869587E-4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907048.44720000005</v>
      </c>
      <c r="F16" s="25">
        <f>VLOOKUP(C16,RA!B20:I51,8,0)</f>
        <v>63126.386500000001</v>
      </c>
      <c r="G16" s="16">
        <f t="shared" si="0"/>
        <v>843922.06070000003</v>
      </c>
      <c r="H16" s="27">
        <f>RA!J20</f>
        <v>6.9595385665305001</v>
      </c>
      <c r="I16" s="20">
        <f>VLOOKUP(B16,RMS!B:D,3,FALSE)</f>
        <v>907048.62656923104</v>
      </c>
      <c r="J16" s="21">
        <f>VLOOKUP(B16,RMS!B:E,4,FALSE)</f>
        <v>843922.06068461505</v>
      </c>
      <c r="K16" s="22">
        <f t="shared" si="1"/>
        <v>-0.17936923098750412</v>
      </c>
      <c r="L16" s="22">
        <f t="shared" si="2"/>
        <v>1.5384983271360397E-5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322211.02100000001</v>
      </c>
      <c r="F17" s="25">
        <f>VLOOKUP(C17,RA!B21:I52,8,0)</f>
        <v>25463.008300000001</v>
      </c>
      <c r="G17" s="16">
        <f t="shared" si="0"/>
        <v>296748.01270000002</v>
      </c>
      <c r="H17" s="27">
        <f>RA!J21</f>
        <v>7.9025876337110201</v>
      </c>
      <c r="I17" s="20">
        <f>VLOOKUP(B17,RMS!B:D,3,FALSE)</f>
        <v>322210.24221201899</v>
      </c>
      <c r="J17" s="21">
        <f>VLOOKUP(B17,RMS!B:E,4,FALSE)</f>
        <v>296748.012363074</v>
      </c>
      <c r="K17" s="22">
        <f t="shared" si="1"/>
        <v>0.77878798102028668</v>
      </c>
      <c r="L17" s="22">
        <f t="shared" si="2"/>
        <v>3.369260230101645E-4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1222245.6682</v>
      </c>
      <c r="F18" s="25">
        <f>VLOOKUP(C18,RA!B22:I53,8,0)</f>
        <v>72061.1774</v>
      </c>
      <c r="G18" s="16">
        <f t="shared" si="0"/>
        <v>1150184.4908</v>
      </c>
      <c r="H18" s="27">
        <f>RA!J22</f>
        <v>5.8958014149581297</v>
      </c>
      <c r="I18" s="20">
        <f>VLOOKUP(B18,RMS!B:D,3,FALSE)</f>
        <v>1222246.52003333</v>
      </c>
      <c r="J18" s="21">
        <f>VLOOKUP(B18,RMS!B:E,4,FALSE)</f>
        <v>1150184.4913000001</v>
      </c>
      <c r="K18" s="22">
        <f t="shared" si="1"/>
        <v>-0.85183333000168204</v>
      </c>
      <c r="L18" s="22">
        <f t="shared" si="2"/>
        <v>-5.0000008195638657E-4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2797218.6299000001</v>
      </c>
      <c r="F19" s="25">
        <f>VLOOKUP(C19,RA!B23:I54,8,0)</f>
        <v>243738.6024</v>
      </c>
      <c r="G19" s="16">
        <f t="shared" si="0"/>
        <v>2553480.0274999999</v>
      </c>
      <c r="H19" s="27">
        <f>RA!J23</f>
        <v>8.7136057151426005</v>
      </c>
      <c r="I19" s="20">
        <f>VLOOKUP(B19,RMS!B:D,3,FALSE)</f>
        <v>2797220.4445880302</v>
      </c>
      <c r="J19" s="21">
        <f>VLOOKUP(B19,RMS!B:E,4,FALSE)</f>
        <v>2553480.0589735</v>
      </c>
      <c r="K19" s="22">
        <f t="shared" si="1"/>
        <v>-1.8146880301646888</v>
      </c>
      <c r="L19" s="22">
        <f t="shared" si="2"/>
        <v>-3.1473500188440084E-2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214573.67569999999</v>
      </c>
      <c r="F20" s="25">
        <f>VLOOKUP(C20,RA!B24:I55,8,0)</f>
        <v>31900.273300000001</v>
      </c>
      <c r="G20" s="16">
        <f t="shared" si="0"/>
        <v>182673.40239999999</v>
      </c>
      <c r="H20" s="27">
        <f>RA!J24</f>
        <v>14.866815883137701</v>
      </c>
      <c r="I20" s="20">
        <f>VLOOKUP(B20,RMS!B:D,3,FALSE)</f>
        <v>214573.70256760501</v>
      </c>
      <c r="J20" s="21">
        <f>VLOOKUP(B20,RMS!B:E,4,FALSE)</f>
        <v>182673.40116673999</v>
      </c>
      <c r="K20" s="22">
        <f t="shared" si="1"/>
        <v>-2.6867605018196627E-2</v>
      </c>
      <c r="L20" s="22">
        <f t="shared" si="2"/>
        <v>1.2332600017543882E-3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230025.78760000001</v>
      </c>
      <c r="F21" s="25">
        <f>VLOOKUP(C21,RA!B25:I56,8,0)</f>
        <v>14863.223599999999</v>
      </c>
      <c r="G21" s="16">
        <f t="shared" si="0"/>
        <v>215162.56400000001</v>
      </c>
      <c r="H21" s="27">
        <f>RA!J25</f>
        <v>6.4615466618230597</v>
      </c>
      <c r="I21" s="20">
        <f>VLOOKUP(B21,RMS!B:D,3,FALSE)</f>
        <v>230025.78866216599</v>
      </c>
      <c r="J21" s="21">
        <f>VLOOKUP(B21,RMS!B:E,4,FALSE)</f>
        <v>215162.56104256201</v>
      </c>
      <c r="K21" s="22">
        <f t="shared" si="1"/>
        <v>-1.0621659748721868E-3</v>
      </c>
      <c r="L21" s="22">
        <f t="shared" si="2"/>
        <v>2.9574380023404956E-3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455864.14990000002</v>
      </c>
      <c r="F22" s="25">
        <f>VLOOKUP(C22,RA!B26:I57,8,0)</f>
        <v>104425.10619999999</v>
      </c>
      <c r="G22" s="16">
        <f t="shared" si="0"/>
        <v>351439.04370000004</v>
      </c>
      <c r="H22" s="27">
        <f>RA!J26</f>
        <v>22.907066989783502</v>
      </c>
      <c r="I22" s="20">
        <f>VLOOKUP(B22,RMS!B:D,3,FALSE)</f>
        <v>455864.13440729899</v>
      </c>
      <c r="J22" s="21">
        <f>VLOOKUP(B22,RMS!B:E,4,FALSE)</f>
        <v>351439.00153286901</v>
      </c>
      <c r="K22" s="22">
        <f t="shared" si="1"/>
        <v>1.5492701029870659E-2</v>
      </c>
      <c r="L22" s="22">
        <f t="shared" si="2"/>
        <v>4.2167131032329053E-2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218772.8291</v>
      </c>
      <c r="F23" s="25">
        <f>VLOOKUP(C23,RA!B27:I58,8,0)</f>
        <v>60857.285799999998</v>
      </c>
      <c r="G23" s="16">
        <f t="shared" si="0"/>
        <v>157915.54330000002</v>
      </c>
      <c r="H23" s="27">
        <f>RA!J27</f>
        <v>27.817570422414001</v>
      </c>
      <c r="I23" s="20">
        <f>VLOOKUP(B23,RMS!B:D,3,FALSE)</f>
        <v>218772.766087875</v>
      </c>
      <c r="J23" s="21">
        <f>VLOOKUP(B23,RMS!B:E,4,FALSE)</f>
        <v>157915.55907571499</v>
      </c>
      <c r="K23" s="22">
        <f t="shared" si="1"/>
        <v>6.3012124999659136E-2</v>
      </c>
      <c r="L23" s="22">
        <f t="shared" si="2"/>
        <v>-1.5775714971823618E-2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762929.24789999996</v>
      </c>
      <c r="F24" s="25">
        <f>VLOOKUP(C24,RA!B28:I59,8,0)</f>
        <v>23296.348900000001</v>
      </c>
      <c r="G24" s="16">
        <f t="shared" si="0"/>
        <v>739632.89899999998</v>
      </c>
      <c r="H24" s="27">
        <f>RA!J28</f>
        <v>3.0535398877581801</v>
      </c>
      <c r="I24" s="20">
        <f>VLOOKUP(B24,RMS!B:D,3,FALSE)</f>
        <v>762929.24436991196</v>
      </c>
      <c r="J24" s="21">
        <f>VLOOKUP(B24,RMS!B:E,4,FALSE)</f>
        <v>739632.89549823001</v>
      </c>
      <c r="K24" s="22">
        <f t="shared" si="1"/>
        <v>3.5300879972055554E-3</v>
      </c>
      <c r="L24" s="22">
        <f t="shared" si="2"/>
        <v>3.5017699701711535E-3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671326.19449999998</v>
      </c>
      <c r="F25" s="25">
        <f>VLOOKUP(C25,RA!B29:I60,8,0)</f>
        <v>90457.966199999995</v>
      </c>
      <c r="G25" s="16">
        <f t="shared" si="0"/>
        <v>580868.22829999996</v>
      </c>
      <c r="H25" s="27">
        <f>RA!J29</f>
        <v>13.474517595335699</v>
      </c>
      <c r="I25" s="20">
        <f>VLOOKUP(B25,RMS!B:D,3,FALSE)</f>
        <v>671326.19552389404</v>
      </c>
      <c r="J25" s="21">
        <f>VLOOKUP(B25,RMS!B:E,4,FALSE)</f>
        <v>580868.20282274205</v>
      </c>
      <c r="K25" s="22">
        <f t="shared" si="1"/>
        <v>-1.023894059471786E-3</v>
      </c>
      <c r="L25" s="22">
        <f t="shared" si="2"/>
        <v>2.5477257906459272E-2</v>
      </c>
      <c r="M25" s="34"/>
    </row>
    <row r="26" spans="1:13" x14ac:dyDescent="0.15">
      <c r="A26" s="44"/>
      <c r="B26" s="12">
        <v>37</v>
      </c>
      <c r="C26" s="41" t="s">
        <v>28</v>
      </c>
      <c r="D26" s="41"/>
      <c r="E26" s="15">
        <f>VLOOKUP(C26,RA!B30:D57,3,0)</f>
        <v>1262278.3245999999</v>
      </c>
      <c r="F26" s="25">
        <f>VLOOKUP(C26,RA!B30:I61,8,0)</f>
        <v>113794.1703</v>
      </c>
      <c r="G26" s="16">
        <f t="shared" si="0"/>
        <v>1148484.1543000001</v>
      </c>
      <c r="H26" s="27">
        <f>RA!J30</f>
        <v>9.0149825186976802</v>
      </c>
      <c r="I26" s="20">
        <f>VLOOKUP(B26,RMS!B:D,3,FALSE)</f>
        <v>1262278.3658123901</v>
      </c>
      <c r="J26" s="21">
        <f>VLOOKUP(B26,RMS!B:E,4,FALSE)</f>
        <v>1148484.1236706399</v>
      </c>
      <c r="K26" s="22">
        <f t="shared" si="1"/>
        <v>-4.1212390176951885E-2</v>
      </c>
      <c r="L26" s="22">
        <f t="shared" si="2"/>
        <v>3.0629360117018223E-2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666192.33010000002</v>
      </c>
      <c r="F27" s="25">
        <f>VLOOKUP(C27,RA!B31:I62,8,0)</f>
        <v>14477.2361</v>
      </c>
      <c r="G27" s="16">
        <f t="shared" si="0"/>
        <v>651715.09400000004</v>
      </c>
      <c r="H27" s="27">
        <f>RA!J31</f>
        <v>2.17313160867926</v>
      </c>
      <c r="I27" s="20">
        <f>VLOOKUP(B27,RMS!B:D,3,FALSE)</f>
        <v>666192.259012389</v>
      </c>
      <c r="J27" s="21">
        <f>VLOOKUP(B27,RMS!B:E,4,FALSE)</f>
        <v>651715.11068053101</v>
      </c>
      <c r="K27" s="22">
        <f t="shared" si="1"/>
        <v>7.1087611024267972E-2</v>
      </c>
      <c r="L27" s="22">
        <f t="shared" si="2"/>
        <v>-1.6680530970916152E-2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105244.4538</v>
      </c>
      <c r="F28" s="25">
        <f>VLOOKUP(C28,RA!B32:I63,8,0)</f>
        <v>30651.5622</v>
      </c>
      <c r="G28" s="16">
        <f t="shared" si="0"/>
        <v>74592.891600000003</v>
      </c>
      <c r="H28" s="27">
        <f>RA!J32</f>
        <v>29.1241591297992</v>
      </c>
      <c r="I28" s="20">
        <f>VLOOKUP(B28,RMS!B:D,3,FALSE)</f>
        <v>105244.30486219699</v>
      </c>
      <c r="J28" s="21">
        <f>VLOOKUP(B28,RMS!B:E,4,FALSE)</f>
        <v>74592.896360357496</v>
      </c>
      <c r="K28" s="22">
        <f t="shared" si="1"/>
        <v>0.1489378030091757</v>
      </c>
      <c r="L28" s="22">
        <f t="shared" si="2"/>
        <v>-4.7603574930690229E-3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-4.0647000000000002</v>
      </c>
      <c r="G29" s="16">
        <f t="shared" si="0"/>
        <v>4.0647000000000002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4.0647000000000002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124412.2681</v>
      </c>
      <c r="F30" s="25">
        <f>VLOOKUP(C30,RA!B34:I66,8,0)</f>
        <v>16570.649600000001</v>
      </c>
      <c r="G30" s="16">
        <f t="shared" si="0"/>
        <v>107841.6185</v>
      </c>
      <c r="H30" s="27">
        <f>RA!J34</f>
        <v>0</v>
      </c>
      <c r="I30" s="20">
        <f>VLOOKUP(B30,RMS!B:D,3,FALSE)</f>
        <v>124412.2687</v>
      </c>
      <c r="J30" s="21">
        <f>VLOOKUP(B30,RMS!B:E,4,FALSE)</f>
        <v>107841.6145</v>
      </c>
      <c r="K30" s="22">
        <f t="shared" si="1"/>
        <v>-5.9999999939464033E-4</v>
      </c>
      <c r="L30" s="22">
        <f t="shared" si="2"/>
        <v>4.0000000008149073E-3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84552.18</v>
      </c>
      <c r="F31" s="25">
        <f>VLOOKUP(C31,RA!B35:I67,8,0)</f>
        <v>1511.48</v>
      </c>
      <c r="G31" s="16">
        <f t="shared" si="0"/>
        <v>83040.7</v>
      </c>
      <c r="H31" s="27">
        <f>RA!J35</f>
        <v>13.319144368207199</v>
      </c>
      <c r="I31" s="20">
        <f>VLOOKUP(B31,RMS!B:D,3,FALSE)</f>
        <v>84552.18</v>
      </c>
      <c r="J31" s="21">
        <f>VLOOKUP(B31,RMS!B:E,4,FALSE)</f>
        <v>83040.7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173863.31</v>
      </c>
      <c r="F32" s="25">
        <f>VLOOKUP(C32,RA!B34:I67,8,0)</f>
        <v>-29510.73</v>
      </c>
      <c r="G32" s="16">
        <f t="shared" si="0"/>
        <v>203374.04</v>
      </c>
      <c r="H32" s="27">
        <f>RA!J35</f>
        <v>13.319144368207199</v>
      </c>
      <c r="I32" s="20">
        <f>VLOOKUP(B32,RMS!B:D,3,FALSE)</f>
        <v>173863.31</v>
      </c>
      <c r="J32" s="21">
        <f>VLOOKUP(B32,RMS!B:E,4,FALSE)</f>
        <v>203374.04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195853.75</v>
      </c>
      <c r="F33" s="25">
        <f>VLOOKUP(C33,RA!B34:I68,8,0)</f>
        <v>-4011.1</v>
      </c>
      <c r="G33" s="16">
        <f t="shared" si="0"/>
        <v>199864.85</v>
      </c>
      <c r="H33" s="27">
        <f>RA!J34</f>
        <v>0</v>
      </c>
      <c r="I33" s="20">
        <f>VLOOKUP(B33,RMS!B:D,3,FALSE)</f>
        <v>195853.75</v>
      </c>
      <c r="J33" s="21">
        <f>VLOOKUP(B33,RMS!B:E,4,FALSE)</f>
        <v>199864.85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113170.82</v>
      </c>
      <c r="F34" s="25">
        <f>VLOOKUP(C34,RA!B35:I69,8,0)</f>
        <v>-16603.68</v>
      </c>
      <c r="G34" s="16">
        <f t="shared" si="0"/>
        <v>129774.5</v>
      </c>
      <c r="H34" s="27">
        <f>RA!J35</f>
        <v>13.319144368207199</v>
      </c>
      <c r="I34" s="20">
        <f>VLOOKUP(B34,RMS!B:D,3,FALSE)</f>
        <v>113170.82</v>
      </c>
      <c r="J34" s="21">
        <f>VLOOKUP(B34,RMS!B:E,4,FALSE)</f>
        <v>129774.5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43.62</v>
      </c>
      <c r="F35" s="25">
        <f>VLOOKUP(C35,RA!B36:I70,8,0)</f>
        <v>42.21</v>
      </c>
      <c r="G35" s="16">
        <f t="shared" si="0"/>
        <v>1.4099999999999966</v>
      </c>
      <c r="H35" s="27">
        <f>RA!J36</f>
        <v>1.7876298399402599</v>
      </c>
      <c r="I35" s="20">
        <f>VLOOKUP(B35,RMS!B:D,3,FALSE)</f>
        <v>43.62</v>
      </c>
      <c r="J35" s="21">
        <f>VLOOKUP(B35,RMS!B:E,4,FALSE)</f>
        <v>1.41</v>
      </c>
      <c r="K35" s="22">
        <f t="shared" si="1"/>
        <v>0</v>
      </c>
      <c r="L35" s="22">
        <f t="shared" si="2"/>
        <v>-3.3306690738754696E-15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94896.580499999996</v>
      </c>
      <c r="F36" s="25">
        <f>VLOOKUP(C36,RA!B8:I70,8,0)</f>
        <v>4439.6414000000004</v>
      </c>
      <c r="G36" s="16">
        <f t="shared" si="0"/>
        <v>90456.939099999989</v>
      </c>
      <c r="H36" s="27">
        <f>RA!J36</f>
        <v>1.7876298399402599</v>
      </c>
      <c r="I36" s="20">
        <f>VLOOKUP(B36,RMS!B:D,3,FALSE)</f>
        <v>94896.581196581203</v>
      </c>
      <c r="J36" s="21">
        <f>VLOOKUP(B36,RMS!B:E,4,FALSE)</f>
        <v>90456.940170940201</v>
      </c>
      <c r="K36" s="22">
        <f t="shared" si="1"/>
        <v>-6.9658120628446341E-4</v>
      </c>
      <c r="L36" s="22">
        <f t="shared" si="2"/>
        <v>-1.0709402122301981E-3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349633.09289999999</v>
      </c>
      <c r="F37" s="25">
        <f>VLOOKUP(C37,RA!B8:I71,8,0)</f>
        <v>20125.0281</v>
      </c>
      <c r="G37" s="16">
        <f t="shared" si="0"/>
        <v>329508.06479999999</v>
      </c>
      <c r="H37" s="27">
        <f>RA!J37</f>
        <v>-16.973523626117601</v>
      </c>
      <c r="I37" s="20">
        <f>VLOOKUP(B37,RMS!B:D,3,FALSE)</f>
        <v>349633.088152137</v>
      </c>
      <c r="J37" s="21">
        <f>VLOOKUP(B37,RMS!B:E,4,FALSE)</f>
        <v>329508.06045982899</v>
      </c>
      <c r="K37" s="22">
        <f t="shared" si="1"/>
        <v>4.7478629858233035E-3</v>
      </c>
      <c r="L37" s="22">
        <f t="shared" si="2"/>
        <v>4.340170999057591E-3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51766.69</v>
      </c>
      <c r="F38" s="25">
        <f>VLOOKUP(C38,RA!B9:I72,8,0)</f>
        <v>-2464.5500000000002</v>
      </c>
      <c r="G38" s="16">
        <f t="shared" si="0"/>
        <v>54231.240000000005</v>
      </c>
      <c r="H38" s="27">
        <f>RA!J38</f>
        <v>-2.0480077608930101</v>
      </c>
      <c r="I38" s="20">
        <f>VLOOKUP(B38,RMS!B:D,3,FALSE)</f>
        <v>51766.69</v>
      </c>
      <c r="J38" s="21">
        <f>VLOOKUP(B38,RMS!B:E,4,FALSE)</f>
        <v>54231.24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45241.91</v>
      </c>
      <c r="F39" s="25">
        <f>VLOOKUP(C39,RA!B10:I73,8,0)</f>
        <v>5515.27</v>
      </c>
      <c r="G39" s="16">
        <f t="shared" si="0"/>
        <v>39726.639999999999</v>
      </c>
      <c r="H39" s="27">
        <f>RA!J39</f>
        <v>-14.671343726236101</v>
      </c>
      <c r="I39" s="20">
        <f>VLOOKUP(B39,RMS!B:D,3,FALSE)</f>
        <v>45241.91</v>
      </c>
      <c r="J39" s="21">
        <f>VLOOKUP(B39,RMS!B:E,4,FALSE)</f>
        <v>39726.639999999999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3646.2826</v>
      </c>
      <c r="F40" s="25">
        <f>VLOOKUP(C40,RA!B8:I74,8,0)</f>
        <v>479.90359999999998</v>
      </c>
      <c r="G40" s="16">
        <f t="shared" si="0"/>
        <v>3166.3789999999999</v>
      </c>
      <c r="H40" s="27">
        <f>RA!J40</f>
        <v>96.767537826685</v>
      </c>
      <c r="I40" s="20">
        <f>VLOOKUP(B40,RMS!B:D,3,FALSE)</f>
        <v>3646.28242946827</v>
      </c>
      <c r="J40" s="21">
        <f>VLOOKUP(B40,RMS!B:E,4,FALSE)</f>
        <v>3166.3789425913301</v>
      </c>
      <c r="K40" s="22">
        <f t="shared" si="1"/>
        <v>1.7053172996384092E-4</v>
      </c>
      <c r="L40" s="22">
        <f t="shared" si="2"/>
        <v>5.740866981795989E-5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61" t="s">
        <v>46</v>
      </c>
      <c r="W1" s="49"/>
    </row>
    <row r="2" spans="1:23" ht="12.75" x14ac:dyDescent="0.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61"/>
      <c r="W2" s="49"/>
    </row>
    <row r="3" spans="1:23" ht="23.25" thickBot="1" x14ac:dyDescent="0.2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62" t="s">
        <v>47</v>
      </c>
      <c r="W3" s="49"/>
    </row>
    <row r="4" spans="1:23" ht="14.25" thickTop="1" thickBot="1" x14ac:dyDescent="0.2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60"/>
      <c r="W4" s="49"/>
    </row>
    <row r="5" spans="1:23" ht="14.25" thickTop="1" thickBot="1" x14ac:dyDescent="0.25">
      <c r="A5" s="63"/>
      <c r="B5" s="64"/>
      <c r="C5" s="65"/>
      <c r="D5" s="66" t="s">
        <v>0</v>
      </c>
      <c r="E5" s="66" t="s">
        <v>59</v>
      </c>
      <c r="F5" s="66" t="s">
        <v>60</v>
      </c>
      <c r="G5" s="66" t="s">
        <v>48</v>
      </c>
      <c r="H5" s="66" t="s">
        <v>49</v>
      </c>
      <c r="I5" s="66" t="s">
        <v>1</v>
      </c>
      <c r="J5" s="66" t="s">
        <v>2</v>
      </c>
      <c r="K5" s="66" t="s">
        <v>50</v>
      </c>
      <c r="L5" s="66" t="s">
        <v>51</v>
      </c>
      <c r="M5" s="66" t="s">
        <v>52</v>
      </c>
      <c r="N5" s="66" t="s">
        <v>53</v>
      </c>
      <c r="O5" s="66" t="s">
        <v>54</v>
      </c>
      <c r="P5" s="66" t="s">
        <v>61</v>
      </c>
      <c r="Q5" s="66" t="s">
        <v>62</v>
      </c>
      <c r="R5" s="66" t="s">
        <v>55</v>
      </c>
      <c r="S5" s="66" t="s">
        <v>56</v>
      </c>
      <c r="T5" s="66" t="s">
        <v>57</v>
      </c>
      <c r="U5" s="67" t="s">
        <v>58</v>
      </c>
      <c r="V5" s="60"/>
      <c r="W5" s="60"/>
    </row>
    <row r="6" spans="1:23" ht="13.5" thickBot="1" x14ac:dyDescent="0.25">
      <c r="A6" s="68" t="s">
        <v>3</v>
      </c>
      <c r="B6" s="58" t="s">
        <v>4</v>
      </c>
      <c r="C6" s="57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9"/>
      <c r="V6" s="60"/>
      <c r="W6" s="60"/>
    </row>
    <row r="7" spans="1:23" ht="13.5" thickBot="1" x14ac:dyDescent="0.25">
      <c r="A7" s="56" t="s">
        <v>5</v>
      </c>
      <c r="B7" s="55"/>
      <c r="C7" s="54"/>
      <c r="D7" s="70">
        <v>15953933.6764</v>
      </c>
      <c r="E7" s="70">
        <v>18790948.415800001</v>
      </c>
      <c r="F7" s="71">
        <v>84.902226983846404</v>
      </c>
      <c r="G7" s="70">
        <v>15234926.820900001</v>
      </c>
      <c r="H7" s="71">
        <v>4.7194637949532696</v>
      </c>
      <c r="I7" s="70">
        <v>1507527.4025999999</v>
      </c>
      <c r="J7" s="71">
        <v>9.4492520351267597</v>
      </c>
      <c r="K7" s="70">
        <v>1332787.6314999999</v>
      </c>
      <c r="L7" s="71">
        <v>8.7482378298766594</v>
      </c>
      <c r="M7" s="71">
        <v>0.13110848793167301</v>
      </c>
      <c r="N7" s="70">
        <v>333110923.935</v>
      </c>
      <c r="O7" s="70">
        <v>3256415674.8579001</v>
      </c>
      <c r="P7" s="70">
        <v>870714</v>
      </c>
      <c r="Q7" s="70">
        <v>822817</v>
      </c>
      <c r="R7" s="71">
        <v>5.82109995296645</v>
      </c>
      <c r="S7" s="70">
        <v>18.3228174537219</v>
      </c>
      <c r="T7" s="70">
        <v>17.135874218933299</v>
      </c>
      <c r="U7" s="72">
        <v>6.4779515365827898</v>
      </c>
      <c r="V7" s="60"/>
      <c r="W7" s="60"/>
    </row>
    <row r="8" spans="1:23" ht="13.5" thickBot="1" x14ac:dyDescent="0.25">
      <c r="A8" s="53">
        <v>42139</v>
      </c>
      <c r="B8" s="52" t="s">
        <v>6</v>
      </c>
      <c r="C8" s="59"/>
      <c r="D8" s="73">
        <v>467674.717</v>
      </c>
      <c r="E8" s="73">
        <v>733781.95160000003</v>
      </c>
      <c r="F8" s="74">
        <v>63.7348351210114</v>
      </c>
      <c r="G8" s="73">
        <v>521410.1</v>
      </c>
      <c r="H8" s="74">
        <v>-10.3057809965707</v>
      </c>
      <c r="I8" s="73">
        <v>111411.96890000001</v>
      </c>
      <c r="J8" s="74">
        <v>23.8225340926437</v>
      </c>
      <c r="K8" s="73">
        <v>106156.6848</v>
      </c>
      <c r="L8" s="74">
        <v>20.359537492656901</v>
      </c>
      <c r="M8" s="74">
        <v>4.9504975686656003E-2</v>
      </c>
      <c r="N8" s="73">
        <v>8843334.1581999995</v>
      </c>
      <c r="O8" s="73">
        <v>123174809.4623</v>
      </c>
      <c r="P8" s="73">
        <v>22551</v>
      </c>
      <c r="Q8" s="73">
        <v>22162</v>
      </c>
      <c r="R8" s="74">
        <v>1.7552567457810799</v>
      </c>
      <c r="S8" s="73">
        <v>20.738535630348998</v>
      </c>
      <c r="T8" s="73">
        <v>21.4739318608429</v>
      </c>
      <c r="U8" s="75">
        <v>-3.5460374039992999</v>
      </c>
      <c r="V8" s="60"/>
      <c r="W8" s="60"/>
    </row>
    <row r="9" spans="1:23" ht="12" customHeight="1" thickBot="1" x14ac:dyDescent="0.25">
      <c r="A9" s="48"/>
      <c r="B9" s="52" t="s">
        <v>7</v>
      </c>
      <c r="C9" s="59"/>
      <c r="D9" s="73">
        <v>70170.2981</v>
      </c>
      <c r="E9" s="73">
        <v>98957.242700000003</v>
      </c>
      <c r="F9" s="74">
        <v>70.909714322507099</v>
      </c>
      <c r="G9" s="73">
        <v>71713.746400000004</v>
      </c>
      <c r="H9" s="74">
        <v>-2.1522349305125501</v>
      </c>
      <c r="I9" s="73">
        <v>14418.314</v>
      </c>
      <c r="J9" s="74">
        <v>20.5476026045271</v>
      </c>
      <c r="K9" s="73">
        <v>16091.341</v>
      </c>
      <c r="L9" s="74">
        <v>22.4382936435183</v>
      </c>
      <c r="M9" s="74">
        <v>-0.10397063861862101</v>
      </c>
      <c r="N9" s="73">
        <v>1424684.5042999999</v>
      </c>
      <c r="O9" s="73">
        <v>18923415.405099999</v>
      </c>
      <c r="P9" s="73">
        <v>4121</v>
      </c>
      <c r="Q9" s="73">
        <v>3373</v>
      </c>
      <c r="R9" s="74">
        <v>22.176104358138101</v>
      </c>
      <c r="S9" s="73">
        <v>17.0274928658093</v>
      </c>
      <c r="T9" s="73">
        <v>16.875935902757199</v>
      </c>
      <c r="U9" s="75">
        <v>0.89007209837921697</v>
      </c>
      <c r="V9" s="60"/>
      <c r="W9" s="60"/>
    </row>
    <row r="10" spans="1:23" ht="13.5" thickBot="1" x14ac:dyDescent="0.25">
      <c r="A10" s="48"/>
      <c r="B10" s="52" t="s">
        <v>8</v>
      </c>
      <c r="C10" s="59"/>
      <c r="D10" s="73">
        <v>113376.46060000001</v>
      </c>
      <c r="E10" s="73">
        <v>184623.08059999999</v>
      </c>
      <c r="F10" s="74">
        <v>61.409689531526503</v>
      </c>
      <c r="G10" s="73">
        <v>101357.24830000001</v>
      </c>
      <c r="H10" s="74">
        <v>11.8582661838108</v>
      </c>
      <c r="I10" s="73">
        <v>31539.741600000001</v>
      </c>
      <c r="J10" s="74">
        <v>27.818597822765302</v>
      </c>
      <c r="K10" s="73">
        <v>26414.452099999999</v>
      </c>
      <c r="L10" s="74">
        <v>26.060743107210001</v>
      </c>
      <c r="M10" s="74">
        <v>0.19403353439233401</v>
      </c>
      <c r="N10" s="73">
        <v>2412557.2305999999</v>
      </c>
      <c r="O10" s="73">
        <v>30281594.027800001</v>
      </c>
      <c r="P10" s="73">
        <v>84514</v>
      </c>
      <c r="Q10" s="73">
        <v>77531</v>
      </c>
      <c r="R10" s="74">
        <v>9.0067198926880891</v>
      </c>
      <c r="S10" s="73">
        <v>1.3415109993610499</v>
      </c>
      <c r="T10" s="73">
        <v>1.27296254530446</v>
      </c>
      <c r="U10" s="75">
        <v>5.1097944101272796</v>
      </c>
      <c r="V10" s="60"/>
      <c r="W10" s="60"/>
    </row>
    <row r="11" spans="1:23" ht="13.5" thickBot="1" x14ac:dyDescent="0.25">
      <c r="A11" s="48"/>
      <c r="B11" s="52" t="s">
        <v>9</v>
      </c>
      <c r="C11" s="59"/>
      <c r="D11" s="73">
        <v>62746.917300000001</v>
      </c>
      <c r="E11" s="73">
        <v>82484.785900000003</v>
      </c>
      <c r="F11" s="74">
        <v>76.070897942404699</v>
      </c>
      <c r="G11" s="73">
        <v>54566.627699999997</v>
      </c>
      <c r="H11" s="74">
        <v>14.991378329212701</v>
      </c>
      <c r="I11" s="73">
        <v>13017.0322</v>
      </c>
      <c r="J11" s="74">
        <v>20.7452935699839</v>
      </c>
      <c r="K11" s="73">
        <v>9838.1812000000009</v>
      </c>
      <c r="L11" s="74">
        <v>18.029666876408399</v>
      </c>
      <c r="M11" s="74">
        <v>0.32311368690790099</v>
      </c>
      <c r="N11" s="73">
        <v>956354.27619999996</v>
      </c>
      <c r="O11" s="73">
        <v>9668215.1265999991</v>
      </c>
      <c r="P11" s="73">
        <v>2656</v>
      </c>
      <c r="Q11" s="73">
        <v>2340</v>
      </c>
      <c r="R11" s="74">
        <v>13.504273504273501</v>
      </c>
      <c r="S11" s="73">
        <v>23.6245923569277</v>
      </c>
      <c r="T11" s="73">
        <v>23.976136367521399</v>
      </c>
      <c r="U11" s="75">
        <v>-1.48804265183679</v>
      </c>
      <c r="V11" s="60"/>
      <c r="W11" s="60"/>
    </row>
    <row r="12" spans="1:23" ht="13.5" thickBot="1" x14ac:dyDescent="0.25">
      <c r="A12" s="48"/>
      <c r="B12" s="52" t="s">
        <v>10</v>
      </c>
      <c r="C12" s="59"/>
      <c r="D12" s="73">
        <v>167352.57980000001</v>
      </c>
      <c r="E12" s="73">
        <v>169423.80590000001</v>
      </c>
      <c r="F12" s="74">
        <v>98.777488152271502</v>
      </c>
      <c r="G12" s="73">
        <v>126349.48480000001</v>
      </c>
      <c r="H12" s="74">
        <v>32.452126785403401</v>
      </c>
      <c r="I12" s="73">
        <v>22840.880700000002</v>
      </c>
      <c r="J12" s="74">
        <v>13.6483588883402</v>
      </c>
      <c r="K12" s="73">
        <v>11306.2441</v>
      </c>
      <c r="L12" s="74">
        <v>8.9483895544938505</v>
      </c>
      <c r="M12" s="74">
        <v>1.0202005633329601</v>
      </c>
      <c r="N12" s="73">
        <v>4542942.0423999997</v>
      </c>
      <c r="O12" s="73">
        <v>35632896.082500003</v>
      </c>
      <c r="P12" s="73">
        <v>1611</v>
      </c>
      <c r="Q12" s="73">
        <v>1799</v>
      </c>
      <c r="R12" s="74">
        <v>-10.4502501389661</v>
      </c>
      <c r="S12" s="73">
        <v>103.881179267536</v>
      </c>
      <c r="T12" s="73">
        <v>98.258452584769302</v>
      </c>
      <c r="U12" s="75">
        <v>5.4126519571804197</v>
      </c>
      <c r="V12" s="60"/>
      <c r="W12" s="60"/>
    </row>
    <row r="13" spans="1:23" ht="13.5" thickBot="1" x14ac:dyDescent="0.25">
      <c r="A13" s="48"/>
      <c r="B13" s="52" t="s">
        <v>11</v>
      </c>
      <c r="C13" s="59"/>
      <c r="D13" s="73">
        <v>241348.71230000001</v>
      </c>
      <c r="E13" s="73">
        <v>274194.67249999999</v>
      </c>
      <c r="F13" s="74">
        <v>88.020934214175895</v>
      </c>
      <c r="G13" s="73">
        <v>231367.90179999999</v>
      </c>
      <c r="H13" s="74">
        <v>4.3138267764677698</v>
      </c>
      <c r="I13" s="73">
        <v>63775.395199999999</v>
      </c>
      <c r="J13" s="74">
        <v>26.424584822613902</v>
      </c>
      <c r="K13" s="73">
        <v>49333.169900000001</v>
      </c>
      <c r="L13" s="74">
        <v>21.322391531494599</v>
      </c>
      <c r="M13" s="74">
        <v>0.29274877996436999</v>
      </c>
      <c r="N13" s="73">
        <v>4528943.4013999999</v>
      </c>
      <c r="O13" s="73">
        <v>54805389.997500002</v>
      </c>
      <c r="P13" s="73">
        <v>9832</v>
      </c>
      <c r="Q13" s="73">
        <v>9225</v>
      </c>
      <c r="R13" s="74">
        <v>6.5799457994579997</v>
      </c>
      <c r="S13" s="73">
        <v>24.5472652868186</v>
      </c>
      <c r="T13" s="73">
        <v>25.076469897018999</v>
      </c>
      <c r="U13" s="75">
        <v>-2.1558597424886701</v>
      </c>
      <c r="V13" s="60"/>
      <c r="W13" s="60"/>
    </row>
    <row r="14" spans="1:23" ht="13.5" thickBot="1" x14ac:dyDescent="0.25">
      <c r="A14" s="48"/>
      <c r="B14" s="52" t="s">
        <v>12</v>
      </c>
      <c r="C14" s="59"/>
      <c r="D14" s="73">
        <v>162811.83129999999</v>
      </c>
      <c r="E14" s="73">
        <v>137332.7599</v>
      </c>
      <c r="F14" s="74">
        <v>118.55279936014701</v>
      </c>
      <c r="G14" s="73">
        <v>115964.5493</v>
      </c>
      <c r="H14" s="74">
        <v>40.397933922725201</v>
      </c>
      <c r="I14" s="73">
        <v>35018.315199999997</v>
      </c>
      <c r="J14" s="74">
        <v>21.508458519500699</v>
      </c>
      <c r="K14" s="73">
        <v>20876.4653</v>
      </c>
      <c r="L14" s="74">
        <v>18.0024545656558</v>
      </c>
      <c r="M14" s="74">
        <v>0.67740633755657798</v>
      </c>
      <c r="N14" s="73">
        <v>3102085.5342999999</v>
      </c>
      <c r="O14" s="73">
        <v>27438120.580899999</v>
      </c>
      <c r="P14" s="73">
        <v>3459</v>
      </c>
      <c r="Q14" s="73">
        <v>2378</v>
      </c>
      <c r="R14" s="74">
        <v>45.458368376787199</v>
      </c>
      <c r="S14" s="73">
        <v>47.069046342873698</v>
      </c>
      <c r="T14" s="73">
        <v>58.377620857863803</v>
      </c>
      <c r="U14" s="75">
        <v>-24.025501669638601</v>
      </c>
      <c r="V14" s="60"/>
      <c r="W14" s="60"/>
    </row>
    <row r="15" spans="1:23" ht="13.5" thickBot="1" x14ac:dyDescent="0.25">
      <c r="A15" s="48"/>
      <c r="B15" s="52" t="s">
        <v>13</v>
      </c>
      <c r="C15" s="59"/>
      <c r="D15" s="73">
        <v>128830.5448</v>
      </c>
      <c r="E15" s="73">
        <v>122619.19</v>
      </c>
      <c r="F15" s="74">
        <v>105.065565022897</v>
      </c>
      <c r="G15" s="73">
        <v>99328.020499999999</v>
      </c>
      <c r="H15" s="74">
        <v>29.702116433499199</v>
      </c>
      <c r="I15" s="73">
        <v>26635.716899999999</v>
      </c>
      <c r="J15" s="74">
        <v>20.675001368153801</v>
      </c>
      <c r="K15" s="73">
        <v>18694.025600000001</v>
      </c>
      <c r="L15" s="74">
        <v>18.820495471366002</v>
      </c>
      <c r="M15" s="74">
        <v>0.42482510027160703</v>
      </c>
      <c r="N15" s="73">
        <v>2328203.3572</v>
      </c>
      <c r="O15" s="73">
        <v>22171179.494100001</v>
      </c>
      <c r="P15" s="73">
        <v>4647</v>
      </c>
      <c r="Q15" s="73">
        <v>4350</v>
      </c>
      <c r="R15" s="74">
        <v>6.8275862068965401</v>
      </c>
      <c r="S15" s="73">
        <v>27.7233795567033</v>
      </c>
      <c r="T15" s="73">
        <v>24.654777908046</v>
      </c>
      <c r="U15" s="75">
        <v>11.068642054916101</v>
      </c>
      <c r="V15" s="60"/>
      <c r="W15" s="60"/>
    </row>
    <row r="16" spans="1:23" ht="13.5" thickBot="1" x14ac:dyDescent="0.25">
      <c r="A16" s="48"/>
      <c r="B16" s="52" t="s">
        <v>14</v>
      </c>
      <c r="C16" s="59"/>
      <c r="D16" s="73">
        <v>824333.23710000003</v>
      </c>
      <c r="E16" s="73">
        <v>998823.85679999995</v>
      </c>
      <c r="F16" s="74">
        <v>82.530391268483797</v>
      </c>
      <c r="G16" s="73">
        <v>727058.64520000003</v>
      </c>
      <c r="H16" s="74">
        <v>13.379194724139699</v>
      </c>
      <c r="I16" s="73">
        <v>58286.0409</v>
      </c>
      <c r="J16" s="74">
        <v>7.0706891675325396</v>
      </c>
      <c r="K16" s="73">
        <v>20601.624599999999</v>
      </c>
      <c r="L16" s="74">
        <v>2.8335574765544398</v>
      </c>
      <c r="M16" s="74">
        <v>1.82919633920521</v>
      </c>
      <c r="N16" s="73">
        <v>18629780.413800001</v>
      </c>
      <c r="O16" s="73">
        <v>159023105.07589999</v>
      </c>
      <c r="P16" s="73">
        <v>42240</v>
      </c>
      <c r="Q16" s="73">
        <v>39101</v>
      </c>
      <c r="R16" s="74">
        <v>8.0279276744840402</v>
      </c>
      <c r="S16" s="73">
        <v>19.5154648934659</v>
      </c>
      <c r="T16" s="73">
        <v>17.445638464489399</v>
      </c>
      <c r="U16" s="75">
        <v>10.6060831257447</v>
      </c>
      <c r="V16" s="60"/>
      <c r="W16" s="60"/>
    </row>
    <row r="17" spans="1:23" ht="12" thickBot="1" x14ac:dyDescent="0.2">
      <c r="A17" s="48"/>
      <c r="B17" s="52" t="s">
        <v>15</v>
      </c>
      <c r="C17" s="59"/>
      <c r="D17" s="73">
        <v>605355.63370000001</v>
      </c>
      <c r="E17" s="73">
        <v>609238.35369999998</v>
      </c>
      <c r="F17" s="74">
        <v>99.362692782484899</v>
      </c>
      <c r="G17" s="73">
        <v>430487.05599999998</v>
      </c>
      <c r="H17" s="74">
        <v>40.621100045340299</v>
      </c>
      <c r="I17" s="73">
        <v>37972.327799999999</v>
      </c>
      <c r="J17" s="74">
        <v>6.2727305547499403</v>
      </c>
      <c r="K17" s="73">
        <v>38508.812299999998</v>
      </c>
      <c r="L17" s="74">
        <v>8.9454053875199406</v>
      </c>
      <c r="M17" s="74">
        <v>-1.3931473550016E-2</v>
      </c>
      <c r="N17" s="73">
        <v>14370719.5374</v>
      </c>
      <c r="O17" s="73">
        <v>174481873.76800001</v>
      </c>
      <c r="P17" s="73">
        <v>11863</v>
      </c>
      <c r="Q17" s="73">
        <v>10521</v>
      </c>
      <c r="R17" s="74">
        <v>12.7554414979565</v>
      </c>
      <c r="S17" s="73">
        <v>51.028882550788197</v>
      </c>
      <c r="T17" s="73">
        <v>40.5004942686056</v>
      </c>
      <c r="U17" s="75">
        <v>20.632214063680099</v>
      </c>
      <c r="V17" s="40"/>
      <c r="W17" s="40"/>
    </row>
    <row r="18" spans="1:23" ht="12" thickBot="1" x14ac:dyDescent="0.2">
      <c r="A18" s="48"/>
      <c r="B18" s="52" t="s">
        <v>16</v>
      </c>
      <c r="C18" s="59"/>
      <c r="D18" s="73">
        <v>1584958.3456999999</v>
      </c>
      <c r="E18" s="73">
        <v>1995563.4926</v>
      </c>
      <c r="F18" s="74">
        <v>79.424100088891393</v>
      </c>
      <c r="G18" s="73">
        <v>1500750.6196000001</v>
      </c>
      <c r="H18" s="74">
        <v>5.6110405686485203</v>
      </c>
      <c r="I18" s="73">
        <v>166632.4914</v>
      </c>
      <c r="J18" s="74">
        <v>10.5133672346705</v>
      </c>
      <c r="K18" s="73">
        <v>197386.74849999999</v>
      </c>
      <c r="L18" s="74">
        <v>13.152534866359799</v>
      </c>
      <c r="M18" s="74">
        <v>-0.15580710120466901</v>
      </c>
      <c r="N18" s="73">
        <v>26375710.953200001</v>
      </c>
      <c r="O18" s="73">
        <v>383171598.47479999</v>
      </c>
      <c r="P18" s="73">
        <v>75114</v>
      </c>
      <c r="Q18" s="73">
        <v>61131</v>
      </c>
      <c r="R18" s="74">
        <v>22.8738283358689</v>
      </c>
      <c r="S18" s="73">
        <v>21.100704871262302</v>
      </c>
      <c r="T18" s="73">
        <v>19.224896970440501</v>
      </c>
      <c r="U18" s="75">
        <v>8.8897878638004002</v>
      </c>
      <c r="V18" s="40"/>
      <c r="W18" s="40"/>
    </row>
    <row r="19" spans="1:23" ht="12" thickBot="1" x14ac:dyDescent="0.2">
      <c r="A19" s="48"/>
      <c r="B19" s="52" t="s">
        <v>17</v>
      </c>
      <c r="C19" s="59"/>
      <c r="D19" s="73">
        <v>451963.13510000001</v>
      </c>
      <c r="E19" s="73">
        <v>617106.79890000005</v>
      </c>
      <c r="F19" s="74">
        <v>73.239046451218698</v>
      </c>
      <c r="G19" s="73">
        <v>500729.11420000001</v>
      </c>
      <c r="H19" s="74">
        <v>-9.7389941421544801</v>
      </c>
      <c r="I19" s="73">
        <v>40776.772599999997</v>
      </c>
      <c r="J19" s="74">
        <v>9.0221457090693598</v>
      </c>
      <c r="K19" s="73">
        <v>51342.856800000001</v>
      </c>
      <c r="L19" s="74">
        <v>10.253619241219701</v>
      </c>
      <c r="M19" s="74">
        <v>-0.20579462964359299</v>
      </c>
      <c r="N19" s="73">
        <v>9834562.0282000005</v>
      </c>
      <c r="O19" s="73">
        <v>111647242.7481</v>
      </c>
      <c r="P19" s="73">
        <v>11272</v>
      </c>
      <c r="Q19" s="73">
        <v>10062</v>
      </c>
      <c r="R19" s="74">
        <v>12.0254422580004</v>
      </c>
      <c r="S19" s="73">
        <v>40.096090764726803</v>
      </c>
      <c r="T19" s="73">
        <v>39.922069350029801</v>
      </c>
      <c r="U19" s="75">
        <v>0.434010925698609</v>
      </c>
      <c r="V19" s="40"/>
      <c r="W19" s="40"/>
    </row>
    <row r="20" spans="1:23" ht="12" thickBot="1" x14ac:dyDescent="0.2">
      <c r="A20" s="48"/>
      <c r="B20" s="52" t="s">
        <v>18</v>
      </c>
      <c r="C20" s="59"/>
      <c r="D20" s="73">
        <v>907048.44720000005</v>
      </c>
      <c r="E20" s="73">
        <v>941433.97290000005</v>
      </c>
      <c r="F20" s="74">
        <v>96.347537194342095</v>
      </c>
      <c r="G20" s="73">
        <v>819066.93079999997</v>
      </c>
      <c r="H20" s="74">
        <v>10.741676057421399</v>
      </c>
      <c r="I20" s="73">
        <v>63126.386500000001</v>
      </c>
      <c r="J20" s="74">
        <v>6.9595385665305001</v>
      </c>
      <c r="K20" s="73">
        <v>61712.353300000002</v>
      </c>
      <c r="L20" s="74">
        <v>7.5344701366131597</v>
      </c>
      <c r="M20" s="74">
        <v>2.2913292467165999E-2</v>
      </c>
      <c r="N20" s="73">
        <v>20486302.931400001</v>
      </c>
      <c r="O20" s="73">
        <v>172689197.62830001</v>
      </c>
      <c r="P20" s="73">
        <v>37451</v>
      </c>
      <c r="Q20" s="73">
        <v>35147</v>
      </c>
      <c r="R20" s="74">
        <v>6.5553247787862396</v>
      </c>
      <c r="S20" s="73">
        <v>24.219605543243201</v>
      </c>
      <c r="T20" s="73">
        <v>23.506678882977202</v>
      </c>
      <c r="U20" s="75">
        <v>2.9435931935103499</v>
      </c>
      <c r="V20" s="40"/>
      <c r="W20" s="40"/>
    </row>
    <row r="21" spans="1:23" ht="12" thickBot="1" x14ac:dyDescent="0.2">
      <c r="A21" s="48"/>
      <c r="B21" s="52" t="s">
        <v>19</v>
      </c>
      <c r="C21" s="59"/>
      <c r="D21" s="73">
        <v>322211.02100000001</v>
      </c>
      <c r="E21" s="73">
        <v>357344.31800000003</v>
      </c>
      <c r="F21" s="74">
        <v>90.168222851104602</v>
      </c>
      <c r="G21" s="73">
        <v>314243.00030000001</v>
      </c>
      <c r="H21" s="74">
        <v>2.53562392555859</v>
      </c>
      <c r="I21" s="73">
        <v>25463.008300000001</v>
      </c>
      <c r="J21" s="74">
        <v>7.9025876337110201</v>
      </c>
      <c r="K21" s="73">
        <v>30177.409</v>
      </c>
      <c r="L21" s="74">
        <v>9.6032080177411707</v>
      </c>
      <c r="M21" s="74">
        <v>-0.156222845374167</v>
      </c>
      <c r="N21" s="73">
        <v>5110336.1286000004</v>
      </c>
      <c r="O21" s="73">
        <v>68149017.078999996</v>
      </c>
      <c r="P21" s="73">
        <v>30062</v>
      </c>
      <c r="Q21" s="73">
        <v>26534</v>
      </c>
      <c r="R21" s="74">
        <v>13.296148337981499</v>
      </c>
      <c r="S21" s="73">
        <v>10.7182163861353</v>
      </c>
      <c r="T21" s="73">
        <v>11.116238004070199</v>
      </c>
      <c r="U21" s="75">
        <v>-3.71350608716758</v>
      </c>
      <c r="V21" s="40"/>
      <c r="W21" s="40"/>
    </row>
    <row r="22" spans="1:23" ht="12" thickBot="1" x14ac:dyDescent="0.2">
      <c r="A22" s="48"/>
      <c r="B22" s="52" t="s">
        <v>20</v>
      </c>
      <c r="C22" s="59"/>
      <c r="D22" s="73">
        <v>1222245.6682</v>
      </c>
      <c r="E22" s="73">
        <v>1209000.737</v>
      </c>
      <c r="F22" s="74">
        <v>101.09552714027799</v>
      </c>
      <c r="G22" s="73">
        <v>1063735.9191999999</v>
      </c>
      <c r="H22" s="74">
        <v>14.901231230323599</v>
      </c>
      <c r="I22" s="73">
        <v>72061.1774</v>
      </c>
      <c r="J22" s="74">
        <v>5.8958014149581297</v>
      </c>
      <c r="K22" s="73">
        <v>127147.2956</v>
      </c>
      <c r="L22" s="74">
        <v>11.952900461951399</v>
      </c>
      <c r="M22" s="74">
        <v>-0.43324647952638001</v>
      </c>
      <c r="N22" s="73">
        <v>19184386.2007</v>
      </c>
      <c r="O22" s="73">
        <v>197631260.46039999</v>
      </c>
      <c r="P22" s="73">
        <v>71972</v>
      </c>
      <c r="Q22" s="73">
        <v>67337</v>
      </c>
      <c r="R22" s="74">
        <v>6.8832885337927197</v>
      </c>
      <c r="S22" s="73">
        <v>16.982238484410601</v>
      </c>
      <c r="T22" s="73">
        <v>16.088172708911902</v>
      </c>
      <c r="U22" s="75">
        <v>5.2647109880093304</v>
      </c>
      <c r="V22" s="40"/>
      <c r="W22" s="40"/>
    </row>
    <row r="23" spans="1:23" ht="12" thickBot="1" x14ac:dyDescent="0.2">
      <c r="A23" s="48"/>
      <c r="B23" s="52" t="s">
        <v>21</v>
      </c>
      <c r="C23" s="59"/>
      <c r="D23" s="73">
        <v>2797218.6299000001</v>
      </c>
      <c r="E23" s="73">
        <v>3084400.4558999999</v>
      </c>
      <c r="F23" s="74">
        <v>90.689217236670302</v>
      </c>
      <c r="G23" s="73">
        <v>2313635.1830000002</v>
      </c>
      <c r="H23" s="74">
        <v>20.901456307945502</v>
      </c>
      <c r="I23" s="73">
        <v>243738.6024</v>
      </c>
      <c r="J23" s="74">
        <v>8.7136057151426005</v>
      </c>
      <c r="K23" s="73">
        <v>83890.151599999997</v>
      </c>
      <c r="L23" s="74">
        <v>3.6259023123612302</v>
      </c>
      <c r="M23" s="74">
        <v>1.9054495402771501</v>
      </c>
      <c r="N23" s="73">
        <v>47033512.0176</v>
      </c>
      <c r="O23" s="73">
        <v>444037582.96439999</v>
      </c>
      <c r="P23" s="73">
        <v>81551</v>
      </c>
      <c r="Q23" s="73">
        <v>77890</v>
      </c>
      <c r="R23" s="74">
        <v>4.7002182565156101</v>
      </c>
      <c r="S23" s="73">
        <v>34.300237028362602</v>
      </c>
      <c r="T23" s="73">
        <v>33.041830561047597</v>
      </c>
      <c r="U23" s="75">
        <v>3.6687981668302299</v>
      </c>
      <c r="V23" s="40"/>
      <c r="W23" s="40"/>
    </row>
    <row r="24" spans="1:23" ht="12" thickBot="1" x14ac:dyDescent="0.2">
      <c r="A24" s="48"/>
      <c r="B24" s="52" t="s">
        <v>22</v>
      </c>
      <c r="C24" s="59"/>
      <c r="D24" s="73">
        <v>214573.67569999999</v>
      </c>
      <c r="E24" s="73">
        <v>312033.95760000002</v>
      </c>
      <c r="F24" s="74">
        <v>68.766129606657898</v>
      </c>
      <c r="G24" s="73">
        <v>224518.83790000001</v>
      </c>
      <c r="H24" s="74">
        <v>-4.4295446622744103</v>
      </c>
      <c r="I24" s="73">
        <v>31900.273300000001</v>
      </c>
      <c r="J24" s="74">
        <v>14.866815883137701</v>
      </c>
      <c r="K24" s="73">
        <v>24062.184700000002</v>
      </c>
      <c r="L24" s="74">
        <v>10.7172230736012</v>
      </c>
      <c r="M24" s="74">
        <v>0.32574301534639899</v>
      </c>
      <c r="N24" s="73">
        <v>3653299.6009999998</v>
      </c>
      <c r="O24" s="73">
        <v>42632895.597800002</v>
      </c>
      <c r="P24" s="73">
        <v>23080</v>
      </c>
      <c r="Q24" s="73">
        <v>20753</v>
      </c>
      <c r="R24" s="74">
        <v>11.212836698308699</v>
      </c>
      <c r="S24" s="73">
        <v>9.2969530199306796</v>
      </c>
      <c r="T24" s="73">
        <v>8.98465197320869</v>
      </c>
      <c r="U24" s="75">
        <v>3.3591763457605701</v>
      </c>
      <c r="V24" s="40"/>
      <c r="W24" s="40"/>
    </row>
    <row r="25" spans="1:23" ht="12" thickBot="1" x14ac:dyDescent="0.2">
      <c r="A25" s="48"/>
      <c r="B25" s="52" t="s">
        <v>23</v>
      </c>
      <c r="C25" s="59"/>
      <c r="D25" s="73">
        <v>230025.78760000001</v>
      </c>
      <c r="E25" s="73">
        <v>286754.46000000002</v>
      </c>
      <c r="F25" s="74">
        <v>80.216986895339005</v>
      </c>
      <c r="G25" s="73">
        <v>218187.22880000001</v>
      </c>
      <c r="H25" s="74">
        <v>5.42587156228642</v>
      </c>
      <c r="I25" s="73">
        <v>14863.223599999999</v>
      </c>
      <c r="J25" s="74">
        <v>6.4615466618230597</v>
      </c>
      <c r="K25" s="73">
        <v>8474.7448000000004</v>
      </c>
      <c r="L25" s="74">
        <v>3.8841617113017799</v>
      </c>
      <c r="M25" s="74">
        <v>0.75382550752442701</v>
      </c>
      <c r="N25" s="73">
        <v>3722920.5235000001</v>
      </c>
      <c r="O25" s="73">
        <v>50516635.746399999</v>
      </c>
      <c r="P25" s="73">
        <v>17216</v>
      </c>
      <c r="Q25" s="73">
        <v>16362</v>
      </c>
      <c r="R25" s="74">
        <v>5.2194108299718804</v>
      </c>
      <c r="S25" s="73">
        <v>13.361163313197</v>
      </c>
      <c r="T25" s="73">
        <v>11.669460738296101</v>
      </c>
      <c r="U25" s="75">
        <v>12.661341944904301</v>
      </c>
      <c r="V25" s="40"/>
      <c r="W25" s="40"/>
    </row>
    <row r="26" spans="1:23" ht="12" thickBot="1" x14ac:dyDescent="0.2">
      <c r="A26" s="48"/>
      <c r="B26" s="52" t="s">
        <v>24</v>
      </c>
      <c r="C26" s="59"/>
      <c r="D26" s="73">
        <v>455864.14990000002</v>
      </c>
      <c r="E26" s="73">
        <v>721828.67870000005</v>
      </c>
      <c r="F26" s="74">
        <v>63.154064579562402</v>
      </c>
      <c r="G26" s="73">
        <v>555597.93949999998</v>
      </c>
      <c r="H26" s="74">
        <v>-17.9507126483863</v>
      </c>
      <c r="I26" s="73">
        <v>104425.10619999999</v>
      </c>
      <c r="J26" s="74">
        <v>22.907066989783502</v>
      </c>
      <c r="K26" s="73">
        <v>107541.35279999999</v>
      </c>
      <c r="L26" s="74">
        <v>19.355966815999999</v>
      </c>
      <c r="M26" s="74">
        <v>-2.8977193599149E-2</v>
      </c>
      <c r="N26" s="73">
        <v>8436078.9809000008</v>
      </c>
      <c r="O26" s="73">
        <v>100541270.2518</v>
      </c>
      <c r="P26" s="73">
        <v>32443</v>
      </c>
      <c r="Q26" s="73">
        <v>31863</v>
      </c>
      <c r="R26" s="74">
        <v>1.8202931299626599</v>
      </c>
      <c r="S26" s="73">
        <v>14.0512329285208</v>
      </c>
      <c r="T26" s="73">
        <v>13.726753513479601</v>
      </c>
      <c r="U26" s="75">
        <v>2.3092593845098501</v>
      </c>
      <c r="V26" s="40"/>
      <c r="W26" s="40"/>
    </row>
    <row r="27" spans="1:23" ht="12" thickBot="1" x14ac:dyDescent="0.2">
      <c r="A27" s="48"/>
      <c r="B27" s="52" t="s">
        <v>25</v>
      </c>
      <c r="C27" s="59"/>
      <c r="D27" s="73">
        <v>218772.8291</v>
      </c>
      <c r="E27" s="73">
        <v>290207.565</v>
      </c>
      <c r="F27" s="74">
        <v>75.384950457786999</v>
      </c>
      <c r="G27" s="73">
        <v>248687.9204</v>
      </c>
      <c r="H27" s="74">
        <v>-12.029169431262799</v>
      </c>
      <c r="I27" s="73">
        <v>60857.285799999998</v>
      </c>
      <c r="J27" s="74">
        <v>27.817570422414001</v>
      </c>
      <c r="K27" s="73">
        <v>80988.090899999996</v>
      </c>
      <c r="L27" s="74">
        <v>32.566153904755602</v>
      </c>
      <c r="M27" s="74">
        <v>-0.24856500352448699</v>
      </c>
      <c r="N27" s="73">
        <v>3700378.9808999998</v>
      </c>
      <c r="O27" s="73">
        <v>37789753.567400001</v>
      </c>
      <c r="P27" s="73">
        <v>30025</v>
      </c>
      <c r="Q27" s="73">
        <v>26332</v>
      </c>
      <c r="R27" s="74">
        <v>14.024760747379601</v>
      </c>
      <c r="S27" s="73">
        <v>7.2863556736053301</v>
      </c>
      <c r="T27" s="73">
        <v>6.8840253455871201</v>
      </c>
      <c r="U27" s="75">
        <v>5.5216948779434896</v>
      </c>
      <c r="V27" s="40"/>
      <c r="W27" s="40"/>
    </row>
    <row r="28" spans="1:23" ht="12" thickBot="1" x14ac:dyDescent="0.2">
      <c r="A28" s="48"/>
      <c r="B28" s="52" t="s">
        <v>26</v>
      </c>
      <c r="C28" s="59"/>
      <c r="D28" s="73">
        <v>762929.24789999996</v>
      </c>
      <c r="E28" s="73">
        <v>943014.22770000005</v>
      </c>
      <c r="F28" s="74">
        <v>80.903259515052596</v>
      </c>
      <c r="G28" s="73">
        <v>840327.20360000001</v>
      </c>
      <c r="H28" s="74">
        <v>-9.2104546143958697</v>
      </c>
      <c r="I28" s="73">
        <v>23296.348900000001</v>
      </c>
      <c r="J28" s="74">
        <v>3.0535398877581801</v>
      </c>
      <c r="K28" s="73">
        <v>10440.026599999999</v>
      </c>
      <c r="L28" s="74">
        <v>1.2423763690232199</v>
      </c>
      <c r="M28" s="74">
        <v>1.2314453585779199</v>
      </c>
      <c r="N28" s="73">
        <v>13370547.4013</v>
      </c>
      <c r="O28" s="73">
        <v>132093885.8969</v>
      </c>
      <c r="P28" s="73">
        <v>41976</v>
      </c>
      <c r="Q28" s="73">
        <v>40079</v>
      </c>
      <c r="R28" s="74">
        <v>4.7331520247511101</v>
      </c>
      <c r="S28" s="73">
        <v>18.175368017438501</v>
      </c>
      <c r="T28" s="73">
        <v>17.4253917413109</v>
      </c>
      <c r="U28" s="75">
        <v>4.1263333727716196</v>
      </c>
      <c r="V28" s="40"/>
      <c r="W28" s="40"/>
    </row>
    <row r="29" spans="1:23" ht="12" thickBot="1" x14ac:dyDescent="0.2">
      <c r="A29" s="48"/>
      <c r="B29" s="52" t="s">
        <v>27</v>
      </c>
      <c r="C29" s="59"/>
      <c r="D29" s="73">
        <v>671326.19449999998</v>
      </c>
      <c r="E29" s="73">
        <v>718279.28430000006</v>
      </c>
      <c r="F29" s="74">
        <v>93.463115138318599</v>
      </c>
      <c r="G29" s="73">
        <v>748805.48499999999</v>
      </c>
      <c r="H29" s="74">
        <v>-10.347051677913401</v>
      </c>
      <c r="I29" s="73">
        <v>90457.966199999995</v>
      </c>
      <c r="J29" s="74">
        <v>13.474517595335699</v>
      </c>
      <c r="K29" s="73">
        <v>73024.341899999999</v>
      </c>
      <c r="L29" s="74">
        <v>9.7521109771251204</v>
      </c>
      <c r="M29" s="74">
        <v>0.238737164161968</v>
      </c>
      <c r="N29" s="73">
        <v>11797185.528200001</v>
      </c>
      <c r="O29" s="73">
        <v>100310768.96510001</v>
      </c>
      <c r="P29" s="73">
        <v>102083</v>
      </c>
      <c r="Q29" s="73">
        <v>105369</v>
      </c>
      <c r="R29" s="74">
        <v>-3.11856428361282</v>
      </c>
      <c r="S29" s="73">
        <v>6.5762780727447296</v>
      </c>
      <c r="T29" s="73">
        <v>6.3612810200343599</v>
      </c>
      <c r="U29" s="75">
        <v>3.2692816564649601</v>
      </c>
      <c r="V29" s="40"/>
      <c r="W29" s="40"/>
    </row>
    <row r="30" spans="1:23" ht="12" thickBot="1" x14ac:dyDescent="0.2">
      <c r="A30" s="48"/>
      <c r="B30" s="52" t="s">
        <v>28</v>
      </c>
      <c r="C30" s="59"/>
      <c r="D30" s="73">
        <v>1262278.3245999999</v>
      </c>
      <c r="E30" s="73">
        <v>1618106.0179999999</v>
      </c>
      <c r="F30" s="74">
        <v>78.009618069413804</v>
      </c>
      <c r="G30" s="73">
        <v>1212601.0608000001</v>
      </c>
      <c r="H30" s="74">
        <v>4.0967524609640398</v>
      </c>
      <c r="I30" s="73">
        <v>113794.1703</v>
      </c>
      <c r="J30" s="74">
        <v>9.0149825186976802</v>
      </c>
      <c r="K30" s="73">
        <v>86667.710200000001</v>
      </c>
      <c r="L30" s="74">
        <v>7.14725667012216</v>
      </c>
      <c r="M30" s="74">
        <v>0.31299384785176898</v>
      </c>
      <c r="N30" s="73">
        <v>21144411.013599999</v>
      </c>
      <c r="O30" s="73">
        <v>175713921.06060001</v>
      </c>
      <c r="P30" s="73">
        <v>71241</v>
      </c>
      <c r="Q30" s="73">
        <v>74822</v>
      </c>
      <c r="R30" s="74">
        <v>-4.78602550052124</v>
      </c>
      <c r="S30" s="73">
        <v>17.718425128788201</v>
      </c>
      <c r="T30" s="73">
        <v>17.107702074256199</v>
      </c>
      <c r="U30" s="75">
        <v>3.4468247041870801</v>
      </c>
      <c r="V30" s="40"/>
      <c r="W30" s="40"/>
    </row>
    <row r="31" spans="1:23" ht="12" thickBot="1" x14ac:dyDescent="0.2">
      <c r="A31" s="48"/>
      <c r="B31" s="52" t="s">
        <v>29</v>
      </c>
      <c r="C31" s="59"/>
      <c r="D31" s="73">
        <v>666192.33010000002</v>
      </c>
      <c r="E31" s="73">
        <v>1077244.5856000001</v>
      </c>
      <c r="F31" s="74">
        <v>61.842253746761401</v>
      </c>
      <c r="G31" s="73">
        <v>974547.95730000001</v>
      </c>
      <c r="H31" s="74">
        <v>-31.6408879511999</v>
      </c>
      <c r="I31" s="73">
        <v>14477.2361</v>
      </c>
      <c r="J31" s="74">
        <v>2.17313160867926</v>
      </c>
      <c r="K31" s="73">
        <v>9747.2867999999999</v>
      </c>
      <c r="L31" s="74">
        <v>1.0001854425927901</v>
      </c>
      <c r="M31" s="74">
        <v>0.48525804124282002</v>
      </c>
      <c r="N31" s="73">
        <v>25552703.872200001</v>
      </c>
      <c r="O31" s="73">
        <v>181967210.89559999</v>
      </c>
      <c r="P31" s="73">
        <v>24224</v>
      </c>
      <c r="Q31" s="73">
        <v>23568</v>
      </c>
      <c r="R31" s="74">
        <v>2.7834351663272199</v>
      </c>
      <c r="S31" s="73">
        <v>27.501334630944498</v>
      </c>
      <c r="T31" s="73">
        <v>24.428323001527499</v>
      </c>
      <c r="U31" s="75">
        <v>11.174045444177301</v>
      </c>
      <c r="V31" s="40"/>
      <c r="W31" s="40"/>
    </row>
    <row r="32" spans="1:23" ht="12" thickBot="1" x14ac:dyDescent="0.2">
      <c r="A32" s="48"/>
      <c r="B32" s="52" t="s">
        <v>30</v>
      </c>
      <c r="C32" s="59"/>
      <c r="D32" s="73">
        <v>105244.4538</v>
      </c>
      <c r="E32" s="73">
        <v>171053.01869999999</v>
      </c>
      <c r="F32" s="74">
        <v>61.527387590032603</v>
      </c>
      <c r="G32" s="73">
        <v>141167.71919999999</v>
      </c>
      <c r="H32" s="74">
        <v>-25.447223772954501</v>
      </c>
      <c r="I32" s="73">
        <v>30651.5622</v>
      </c>
      <c r="J32" s="74">
        <v>29.1241591297992</v>
      </c>
      <c r="K32" s="73">
        <v>44077.2719</v>
      </c>
      <c r="L32" s="74">
        <v>31.2233364325688</v>
      </c>
      <c r="M32" s="74">
        <v>-0.30459484267673098</v>
      </c>
      <c r="N32" s="73">
        <v>1674720.7515</v>
      </c>
      <c r="O32" s="73">
        <v>18299910.9498</v>
      </c>
      <c r="P32" s="73">
        <v>21834</v>
      </c>
      <c r="Q32" s="73">
        <v>21770</v>
      </c>
      <c r="R32" s="74">
        <v>0.29398254478640901</v>
      </c>
      <c r="S32" s="73">
        <v>4.8202094806265503</v>
      </c>
      <c r="T32" s="73">
        <v>4.4197904180064302</v>
      </c>
      <c r="U32" s="75">
        <v>8.3070883999851901</v>
      </c>
      <c r="V32" s="40"/>
      <c r="W32" s="40"/>
    </row>
    <row r="33" spans="1:23" ht="12" thickBot="1" x14ac:dyDescent="0.2">
      <c r="A33" s="48"/>
      <c r="B33" s="52" t="s">
        <v>31</v>
      </c>
      <c r="C33" s="59"/>
      <c r="D33" s="73">
        <v>0</v>
      </c>
      <c r="E33" s="76"/>
      <c r="F33" s="76"/>
      <c r="G33" s="76"/>
      <c r="H33" s="76"/>
      <c r="I33" s="73">
        <v>-4.0647000000000002</v>
      </c>
      <c r="J33" s="76"/>
      <c r="K33" s="76"/>
      <c r="L33" s="76"/>
      <c r="M33" s="76"/>
      <c r="N33" s="73">
        <v>35.078299999999999</v>
      </c>
      <c r="O33" s="73">
        <v>173.4545</v>
      </c>
      <c r="P33" s="73">
        <v>2</v>
      </c>
      <c r="Q33" s="76"/>
      <c r="R33" s="76"/>
      <c r="S33" s="73">
        <v>0</v>
      </c>
      <c r="T33" s="76"/>
      <c r="U33" s="77"/>
      <c r="V33" s="40"/>
      <c r="W33" s="40"/>
    </row>
    <row r="34" spans="1:23" ht="12" thickBot="1" x14ac:dyDescent="0.2">
      <c r="A34" s="48"/>
      <c r="B34" s="52" t="s">
        <v>71</v>
      </c>
      <c r="C34" s="59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3">
        <v>1</v>
      </c>
      <c r="P34" s="76"/>
      <c r="Q34" s="76"/>
      <c r="R34" s="76"/>
      <c r="S34" s="76"/>
      <c r="T34" s="76"/>
      <c r="U34" s="77"/>
      <c r="V34" s="40"/>
      <c r="W34" s="40"/>
    </row>
    <row r="35" spans="1:23" ht="12" customHeight="1" thickBot="1" x14ac:dyDescent="0.2">
      <c r="A35" s="48"/>
      <c r="B35" s="52" t="s">
        <v>32</v>
      </c>
      <c r="C35" s="59"/>
      <c r="D35" s="73">
        <v>124412.2681</v>
      </c>
      <c r="E35" s="73">
        <v>165503.9123</v>
      </c>
      <c r="F35" s="74">
        <v>75.171798884418294</v>
      </c>
      <c r="G35" s="73">
        <v>141571.08290000001</v>
      </c>
      <c r="H35" s="74">
        <v>-12.1202822274944</v>
      </c>
      <c r="I35" s="73">
        <v>16570.649600000001</v>
      </c>
      <c r="J35" s="74">
        <v>13.319144368207199</v>
      </c>
      <c r="K35" s="73">
        <v>7988.0924000000005</v>
      </c>
      <c r="L35" s="74">
        <v>5.6424604773578402</v>
      </c>
      <c r="M35" s="74">
        <v>1.0744188687652101</v>
      </c>
      <c r="N35" s="73">
        <v>2190195.4687000001</v>
      </c>
      <c r="O35" s="73">
        <v>28485530.257300001</v>
      </c>
      <c r="P35" s="73">
        <v>9295</v>
      </c>
      <c r="Q35" s="73">
        <v>8888</v>
      </c>
      <c r="R35" s="74">
        <v>4.5792079207920704</v>
      </c>
      <c r="S35" s="73">
        <v>13.3848593975256</v>
      </c>
      <c r="T35" s="73">
        <v>13.00079020027</v>
      </c>
      <c r="U35" s="75">
        <v>2.8694301960805602</v>
      </c>
      <c r="V35" s="40"/>
      <c r="W35" s="40"/>
    </row>
    <row r="36" spans="1:23" ht="12" customHeight="1" thickBot="1" x14ac:dyDescent="0.2">
      <c r="A36" s="48"/>
      <c r="B36" s="52" t="s">
        <v>70</v>
      </c>
      <c r="C36" s="59"/>
      <c r="D36" s="73">
        <v>84552.18</v>
      </c>
      <c r="E36" s="76"/>
      <c r="F36" s="76"/>
      <c r="G36" s="76"/>
      <c r="H36" s="76"/>
      <c r="I36" s="73">
        <v>1511.48</v>
      </c>
      <c r="J36" s="74">
        <v>1.7876298399402599</v>
      </c>
      <c r="K36" s="76"/>
      <c r="L36" s="76"/>
      <c r="M36" s="76"/>
      <c r="N36" s="73">
        <v>1670903.64</v>
      </c>
      <c r="O36" s="73">
        <v>5537089.5300000003</v>
      </c>
      <c r="P36" s="73">
        <v>44</v>
      </c>
      <c r="Q36" s="73">
        <v>70</v>
      </c>
      <c r="R36" s="74">
        <v>-37.142857142857103</v>
      </c>
      <c r="S36" s="73">
        <v>1921.64045454545</v>
      </c>
      <c r="T36" s="73">
        <v>745.23957142857205</v>
      </c>
      <c r="U36" s="75">
        <v>61.218573970704099</v>
      </c>
      <c r="V36" s="40"/>
      <c r="W36" s="40"/>
    </row>
    <row r="37" spans="1:23" ht="12" customHeight="1" thickBot="1" x14ac:dyDescent="0.2">
      <c r="A37" s="48"/>
      <c r="B37" s="52" t="s">
        <v>36</v>
      </c>
      <c r="C37" s="59"/>
      <c r="D37" s="73">
        <v>173863.31</v>
      </c>
      <c r="E37" s="73">
        <v>135156.97169999999</v>
      </c>
      <c r="F37" s="74">
        <v>128.63806270083799</v>
      </c>
      <c r="G37" s="73">
        <v>144249.60999999999</v>
      </c>
      <c r="H37" s="74">
        <v>20.529483580579502</v>
      </c>
      <c r="I37" s="73">
        <v>-29510.73</v>
      </c>
      <c r="J37" s="74">
        <v>-16.973523626117601</v>
      </c>
      <c r="K37" s="73">
        <v>-14577.41</v>
      </c>
      <c r="L37" s="74">
        <v>-10.1056841678809</v>
      </c>
      <c r="M37" s="74">
        <v>1.02441517388891</v>
      </c>
      <c r="N37" s="73">
        <v>8924158.8900000006</v>
      </c>
      <c r="O37" s="73">
        <v>78055621.390000001</v>
      </c>
      <c r="P37" s="73">
        <v>90</v>
      </c>
      <c r="Q37" s="73">
        <v>83</v>
      </c>
      <c r="R37" s="74">
        <v>8.4337349397590309</v>
      </c>
      <c r="S37" s="73">
        <v>1931.81455555556</v>
      </c>
      <c r="T37" s="73">
        <v>1532.0326506024101</v>
      </c>
      <c r="U37" s="75">
        <v>20.694631573379802</v>
      </c>
      <c r="V37" s="40"/>
      <c r="W37" s="40"/>
    </row>
    <row r="38" spans="1:23" ht="12" customHeight="1" thickBot="1" x14ac:dyDescent="0.2">
      <c r="A38" s="48"/>
      <c r="B38" s="52" t="s">
        <v>37</v>
      </c>
      <c r="C38" s="59"/>
      <c r="D38" s="73">
        <v>195853.75</v>
      </c>
      <c r="E38" s="73">
        <v>109171.5768</v>
      </c>
      <c r="F38" s="74">
        <v>179.39994615888</v>
      </c>
      <c r="G38" s="73">
        <v>93170.94</v>
      </c>
      <c r="H38" s="74">
        <v>110.209052307511</v>
      </c>
      <c r="I38" s="73">
        <v>-4011.1</v>
      </c>
      <c r="J38" s="74">
        <v>-2.0480077608930101</v>
      </c>
      <c r="K38" s="73">
        <v>-3888.04</v>
      </c>
      <c r="L38" s="74">
        <v>-4.1730178959233397</v>
      </c>
      <c r="M38" s="74">
        <v>3.1650908941266001E-2</v>
      </c>
      <c r="N38" s="73">
        <v>14523491.76</v>
      </c>
      <c r="O38" s="73">
        <v>61317574.960000001</v>
      </c>
      <c r="P38" s="73">
        <v>106</v>
      </c>
      <c r="Q38" s="73">
        <v>26</v>
      </c>
      <c r="R38" s="74">
        <v>307.69230769230802</v>
      </c>
      <c r="S38" s="73">
        <v>1847.67688679245</v>
      </c>
      <c r="T38" s="73">
        <v>2109.5676923076899</v>
      </c>
      <c r="U38" s="75">
        <v>-14.174058645604401</v>
      </c>
      <c r="V38" s="40"/>
      <c r="W38" s="40"/>
    </row>
    <row r="39" spans="1:23" ht="12" thickBot="1" x14ac:dyDescent="0.2">
      <c r="A39" s="48"/>
      <c r="B39" s="52" t="s">
        <v>38</v>
      </c>
      <c r="C39" s="59"/>
      <c r="D39" s="73">
        <v>113170.82</v>
      </c>
      <c r="E39" s="73">
        <v>86304.623099999997</v>
      </c>
      <c r="F39" s="74">
        <v>131.12949913340199</v>
      </c>
      <c r="G39" s="73">
        <v>106925.98</v>
      </c>
      <c r="H39" s="74">
        <v>5.8403392702129198</v>
      </c>
      <c r="I39" s="73">
        <v>-16603.68</v>
      </c>
      <c r="J39" s="74">
        <v>-14.671343726236101</v>
      </c>
      <c r="K39" s="73">
        <v>-12116.1</v>
      </c>
      <c r="L39" s="74">
        <v>-11.3312966596144</v>
      </c>
      <c r="M39" s="74">
        <v>0.370381558422265</v>
      </c>
      <c r="N39" s="73">
        <v>7657616.5300000003</v>
      </c>
      <c r="O39" s="73">
        <v>47189073.899999999</v>
      </c>
      <c r="P39" s="73">
        <v>81</v>
      </c>
      <c r="Q39" s="73">
        <v>67</v>
      </c>
      <c r="R39" s="74">
        <v>20.8955223880597</v>
      </c>
      <c r="S39" s="73">
        <v>1397.1706172839499</v>
      </c>
      <c r="T39" s="73">
        <v>1516.8791044776101</v>
      </c>
      <c r="U39" s="75">
        <v>-8.5679218924865701</v>
      </c>
      <c r="V39" s="40"/>
      <c r="W39" s="40"/>
    </row>
    <row r="40" spans="1:23" ht="12" customHeight="1" thickBot="1" x14ac:dyDescent="0.2">
      <c r="A40" s="48"/>
      <c r="B40" s="52" t="s">
        <v>73</v>
      </c>
      <c r="C40" s="59"/>
      <c r="D40" s="73">
        <v>43.62</v>
      </c>
      <c r="E40" s="76"/>
      <c r="F40" s="76"/>
      <c r="G40" s="73">
        <v>2.6</v>
      </c>
      <c r="H40" s="74">
        <v>1577.6923076923099</v>
      </c>
      <c r="I40" s="73">
        <v>42.21</v>
      </c>
      <c r="J40" s="74">
        <v>96.767537826685</v>
      </c>
      <c r="K40" s="73">
        <v>2.29</v>
      </c>
      <c r="L40" s="74">
        <v>88.076923076923094</v>
      </c>
      <c r="M40" s="74">
        <v>17.432314410480299</v>
      </c>
      <c r="N40" s="73">
        <v>139.5</v>
      </c>
      <c r="O40" s="73">
        <v>2736.74</v>
      </c>
      <c r="P40" s="73">
        <v>72</v>
      </c>
      <c r="Q40" s="73">
        <v>10</v>
      </c>
      <c r="R40" s="74">
        <v>620</v>
      </c>
      <c r="S40" s="73">
        <v>0.605833333333333</v>
      </c>
      <c r="T40" s="73">
        <v>0.22800000000000001</v>
      </c>
      <c r="U40" s="75">
        <v>62.365887207702897</v>
      </c>
      <c r="V40" s="40"/>
      <c r="W40" s="40"/>
    </row>
    <row r="41" spans="1:23" ht="12" customHeight="1" thickBot="1" x14ac:dyDescent="0.2">
      <c r="A41" s="48"/>
      <c r="B41" s="52" t="s">
        <v>33</v>
      </c>
      <c r="C41" s="59"/>
      <c r="D41" s="73">
        <v>94896.580499999996</v>
      </c>
      <c r="E41" s="73">
        <v>114365.3422</v>
      </c>
      <c r="F41" s="74">
        <v>82.976694402790798</v>
      </c>
      <c r="G41" s="73">
        <v>145544.4443</v>
      </c>
      <c r="H41" s="74">
        <v>-34.798898744361097</v>
      </c>
      <c r="I41" s="73">
        <v>4439.6414000000004</v>
      </c>
      <c r="J41" s="74">
        <v>4.67839976594309</v>
      </c>
      <c r="K41" s="73">
        <v>6611.1804000000002</v>
      </c>
      <c r="L41" s="74">
        <v>4.5423790868807501</v>
      </c>
      <c r="M41" s="74">
        <v>-0.32846464150335403</v>
      </c>
      <c r="N41" s="73">
        <v>2376950.4352000002</v>
      </c>
      <c r="O41" s="73">
        <v>32942159.195300002</v>
      </c>
      <c r="P41" s="73">
        <v>197</v>
      </c>
      <c r="Q41" s="73">
        <v>174</v>
      </c>
      <c r="R41" s="74">
        <v>13.2183908045977</v>
      </c>
      <c r="S41" s="73">
        <v>481.708530456853</v>
      </c>
      <c r="T41" s="73">
        <v>460.49218735632201</v>
      </c>
      <c r="U41" s="75">
        <v>4.4043943088176896</v>
      </c>
      <c r="V41" s="40"/>
      <c r="W41" s="40"/>
    </row>
    <row r="42" spans="1:23" ht="12" thickBot="1" x14ac:dyDescent="0.2">
      <c r="A42" s="48"/>
      <c r="B42" s="52" t="s">
        <v>34</v>
      </c>
      <c r="C42" s="59"/>
      <c r="D42" s="73">
        <v>349633.09289999999</v>
      </c>
      <c r="E42" s="73">
        <v>355328.03110000002</v>
      </c>
      <c r="F42" s="74">
        <v>98.397273026175299</v>
      </c>
      <c r="G42" s="73">
        <v>301418.1727</v>
      </c>
      <c r="H42" s="74">
        <v>15.9960229896251</v>
      </c>
      <c r="I42" s="73">
        <v>20125.0281</v>
      </c>
      <c r="J42" s="74">
        <v>5.7560421220642404</v>
      </c>
      <c r="K42" s="73">
        <v>23319.927299999999</v>
      </c>
      <c r="L42" s="74">
        <v>7.7367356755925298</v>
      </c>
      <c r="M42" s="74">
        <v>-0.13700296569963999</v>
      </c>
      <c r="N42" s="73">
        <v>6984531.0902000004</v>
      </c>
      <c r="O42" s="73">
        <v>77878693.676499993</v>
      </c>
      <c r="P42" s="73">
        <v>1667</v>
      </c>
      <c r="Q42" s="73">
        <v>1594</v>
      </c>
      <c r="R42" s="74">
        <v>4.5796737766624904</v>
      </c>
      <c r="S42" s="73">
        <v>209.73790815836799</v>
      </c>
      <c r="T42" s="73">
        <v>191.72625043914701</v>
      </c>
      <c r="U42" s="75">
        <v>8.5876977973964408</v>
      </c>
      <c r="V42" s="40"/>
      <c r="W42" s="40"/>
    </row>
    <row r="43" spans="1:23" ht="12" thickBot="1" x14ac:dyDescent="0.2">
      <c r="A43" s="48"/>
      <c r="B43" s="52" t="s">
        <v>39</v>
      </c>
      <c r="C43" s="59"/>
      <c r="D43" s="73">
        <v>51766.69</v>
      </c>
      <c r="E43" s="73">
        <v>58175.431499999999</v>
      </c>
      <c r="F43" s="74">
        <v>88.983766282850894</v>
      </c>
      <c r="G43" s="73">
        <v>49721.38</v>
      </c>
      <c r="H43" s="74">
        <v>4.1135423031299698</v>
      </c>
      <c r="I43" s="73">
        <v>-2464.5500000000002</v>
      </c>
      <c r="J43" s="74">
        <v>-4.7608800176329602</v>
      </c>
      <c r="K43" s="73">
        <v>-2916.23</v>
      </c>
      <c r="L43" s="74">
        <v>-5.8651429224209002</v>
      </c>
      <c r="M43" s="74">
        <v>-0.1548849027683</v>
      </c>
      <c r="N43" s="73">
        <v>4295348.99</v>
      </c>
      <c r="O43" s="73">
        <v>35767213.32</v>
      </c>
      <c r="P43" s="73">
        <v>56</v>
      </c>
      <c r="Q43" s="73">
        <v>46</v>
      </c>
      <c r="R43" s="74">
        <v>21.739130434782599</v>
      </c>
      <c r="S43" s="73">
        <v>924.40517857142902</v>
      </c>
      <c r="T43" s="73">
        <v>1272.14804347826</v>
      </c>
      <c r="U43" s="75">
        <v>-37.618013504017</v>
      </c>
      <c r="V43" s="40"/>
      <c r="W43" s="40"/>
    </row>
    <row r="44" spans="1:23" ht="12" thickBot="1" x14ac:dyDescent="0.2">
      <c r="A44" s="48"/>
      <c r="B44" s="52" t="s">
        <v>40</v>
      </c>
      <c r="C44" s="59"/>
      <c r="D44" s="73">
        <v>45241.91</v>
      </c>
      <c r="E44" s="73">
        <v>12091.256600000001</v>
      </c>
      <c r="F44" s="74">
        <v>374.17045636100403</v>
      </c>
      <c r="G44" s="73">
        <v>43712.87</v>
      </c>
      <c r="H44" s="74">
        <v>3.4979172037891799</v>
      </c>
      <c r="I44" s="73">
        <v>5515.27</v>
      </c>
      <c r="J44" s="74">
        <v>12.1906214834873</v>
      </c>
      <c r="K44" s="73">
        <v>5821.87</v>
      </c>
      <c r="L44" s="74">
        <v>13.318434593747799</v>
      </c>
      <c r="M44" s="74">
        <v>-5.2663491283727999E-2</v>
      </c>
      <c r="N44" s="73">
        <v>2055992.02</v>
      </c>
      <c r="O44" s="73">
        <v>12906802.41</v>
      </c>
      <c r="P44" s="73">
        <v>55</v>
      </c>
      <c r="Q44" s="73">
        <v>43</v>
      </c>
      <c r="R44" s="74">
        <v>27.9069767441861</v>
      </c>
      <c r="S44" s="73">
        <v>822.58018181818204</v>
      </c>
      <c r="T44" s="73">
        <v>1160.82418604651</v>
      </c>
      <c r="U44" s="75">
        <v>-41.119882499563197</v>
      </c>
      <c r="V44" s="40"/>
      <c r="W44" s="40"/>
    </row>
    <row r="45" spans="1:23" ht="12" thickBot="1" x14ac:dyDescent="0.2">
      <c r="A45" s="47"/>
      <c r="B45" s="52" t="s">
        <v>35</v>
      </c>
      <c r="C45" s="59"/>
      <c r="D45" s="78">
        <v>3646.2826</v>
      </c>
      <c r="E45" s="79"/>
      <c r="F45" s="79"/>
      <c r="G45" s="78">
        <v>52404.241399999999</v>
      </c>
      <c r="H45" s="80">
        <v>-93.042008618790902</v>
      </c>
      <c r="I45" s="78">
        <v>479.90359999999998</v>
      </c>
      <c r="J45" s="80">
        <v>13.161448319995801</v>
      </c>
      <c r="K45" s="78">
        <v>8041.2250999999997</v>
      </c>
      <c r="L45" s="80">
        <v>15.3446073927902</v>
      </c>
      <c r="M45" s="80">
        <v>-0.94031959135181997</v>
      </c>
      <c r="N45" s="78">
        <v>214899.16399999999</v>
      </c>
      <c r="O45" s="78">
        <v>3540253.7171999998</v>
      </c>
      <c r="P45" s="78">
        <v>11</v>
      </c>
      <c r="Q45" s="78">
        <v>17</v>
      </c>
      <c r="R45" s="80">
        <v>-35.294117647058798</v>
      </c>
      <c r="S45" s="78">
        <v>331.48023636363598</v>
      </c>
      <c r="T45" s="78">
        <v>1905.1353588235299</v>
      </c>
      <c r="U45" s="81">
        <v>-474.73573077025998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18:C1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62752</v>
      </c>
      <c r="D2" s="32">
        <v>467675.31893418799</v>
      </c>
      <c r="E2" s="32">
        <v>356262.75981282099</v>
      </c>
      <c r="F2" s="32">
        <v>111412.559121368</v>
      </c>
      <c r="G2" s="32">
        <v>356262.75981282099</v>
      </c>
      <c r="H2" s="32">
        <v>0.238226296344378</v>
      </c>
    </row>
    <row r="3" spans="1:8" ht="14.25" x14ac:dyDescent="0.2">
      <c r="A3" s="32">
        <v>2</v>
      </c>
      <c r="B3" s="33">
        <v>13</v>
      </c>
      <c r="C3" s="32">
        <v>7563</v>
      </c>
      <c r="D3" s="32">
        <v>70170.340163346205</v>
      </c>
      <c r="E3" s="32">
        <v>55751.980341827402</v>
      </c>
      <c r="F3" s="32">
        <v>14418.359821518799</v>
      </c>
      <c r="G3" s="32">
        <v>55751.980341827402</v>
      </c>
      <c r="H3" s="32">
        <v>0.205476555877526</v>
      </c>
    </row>
    <row r="4" spans="1:8" ht="14.25" x14ac:dyDescent="0.2">
      <c r="A4" s="32">
        <v>3</v>
      </c>
      <c r="B4" s="33">
        <v>14</v>
      </c>
      <c r="C4" s="32">
        <v>107124</v>
      </c>
      <c r="D4" s="32">
        <v>113378.34283760699</v>
      </c>
      <c r="E4" s="32">
        <v>81836.718711111098</v>
      </c>
      <c r="F4" s="32">
        <v>31541.624126495699</v>
      </c>
      <c r="G4" s="32">
        <v>81836.718711111098</v>
      </c>
      <c r="H4" s="32">
        <v>0.27819796388868701</v>
      </c>
    </row>
    <row r="5" spans="1:8" ht="14.25" x14ac:dyDescent="0.2">
      <c r="A5" s="32">
        <v>4</v>
      </c>
      <c r="B5" s="33">
        <v>15</v>
      </c>
      <c r="C5" s="32">
        <v>3273</v>
      </c>
      <c r="D5" s="32">
        <v>62746.932978632503</v>
      </c>
      <c r="E5" s="32">
        <v>49729.8853264957</v>
      </c>
      <c r="F5" s="32">
        <v>13017.0476521368</v>
      </c>
      <c r="G5" s="32">
        <v>49729.8853264957</v>
      </c>
      <c r="H5" s="32">
        <v>0.207453130124615</v>
      </c>
    </row>
    <row r="6" spans="1:8" ht="14.25" x14ac:dyDescent="0.2">
      <c r="A6" s="32">
        <v>5</v>
      </c>
      <c r="B6" s="33">
        <v>16</v>
      </c>
      <c r="C6" s="32">
        <v>2570</v>
      </c>
      <c r="D6" s="32">
        <v>167352.56797008499</v>
      </c>
      <c r="E6" s="32">
        <v>144511.69969401701</v>
      </c>
      <c r="F6" s="32">
        <v>22840.868276068399</v>
      </c>
      <c r="G6" s="32">
        <v>144511.69969401701</v>
      </c>
      <c r="H6" s="32">
        <v>0.13648352429316299</v>
      </c>
    </row>
    <row r="7" spans="1:8" ht="14.25" x14ac:dyDescent="0.2">
      <c r="A7" s="32">
        <v>6</v>
      </c>
      <c r="B7" s="33">
        <v>17</v>
      </c>
      <c r="C7" s="32">
        <v>19153</v>
      </c>
      <c r="D7" s="32">
        <v>241348.94126837599</v>
      </c>
      <c r="E7" s="32">
        <v>177573.31599999999</v>
      </c>
      <c r="F7" s="32">
        <v>63775.625268376098</v>
      </c>
      <c r="G7" s="32">
        <v>177573.31599999999</v>
      </c>
      <c r="H7" s="32">
        <v>0.26424655079575698</v>
      </c>
    </row>
    <row r="8" spans="1:8" ht="14.25" x14ac:dyDescent="0.2">
      <c r="A8" s="32">
        <v>7</v>
      </c>
      <c r="B8" s="33">
        <v>18</v>
      </c>
      <c r="C8" s="32">
        <v>55163</v>
      </c>
      <c r="D8" s="32">
        <v>162811.83883931601</v>
      </c>
      <c r="E8" s="32">
        <v>127793.515888034</v>
      </c>
      <c r="F8" s="32">
        <v>35018.322951282098</v>
      </c>
      <c r="G8" s="32">
        <v>127793.515888034</v>
      </c>
      <c r="H8" s="32">
        <v>0.21508462284393601</v>
      </c>
    </row>
    <row r="9" spans="1:8" ht="14.25" x14ac:dyDescent="0.2">
      <c r="A9" s="32">
        <v>8</v>
      </c>
      <c r="B9" s="33">
        <v>19</v>
      </c>
      <c r="C9" s="32">
        <v>31100</v>
      </c>
      <c r="D9" s="32">
        <v>128830.69009572599</v>
      </c>
      <c r="E9" s="32">
        <v>102194.826582051</v>
      </c>
      <c r="F9" s="32">
        <v>26635.863513675198</v>
      </c>
      <c r="G9" s="32">
        <v>102194.826582051</v>
      </c>
      <c r="H9" s="32">
        <v>0.20675091854187599</v>
      </c>
    </row>
    <row r="10" spans="1:8" ht="14.25" x14ac:dyDescent="0.2">
      <c r="A10" s="32">
        <v>9</v>
      </c>
      <c r="B10" s="33">
        <v>21</v>
      </c>
      <c r="C10" s="32">
        <v>191685</v>
      </c>
      <c r="D10" s="32">
        <v>824332.75221794902</v>
      </c>
      <c r="E10" s="32">
        <v>766047.19633076899</v>
      </c>
      <c r="F10" s="32">
        <v>58285.5558871795</v>
      </c>
      <c r="G10" s="32">
        <v>766047.19633076899</v>
      </c>
      <c r="H10" s="35">
        <v>7.0706344895743206E-2</v>
      </c>
    </row>
    <row r="11" spans="1:8" ht="14.25" x14ac:dyDescent="0.2">
      <c r="A11" s="32">
        <v>10</v>
      </c>
      <c r="B11" s="33">
        <v>22</v>
      </c>
      <c r="C11" s="32">
        <v>43921</v>
      </c>
      <c r="D11" s="32">
        <v>605355.51197948703</v>
      </c>
      <c r="E11" s="32">
        <v>567383.30641794903</v>
      </c>
      <c r="F11" s="32">
        <v>37972.205561538503</v>
      </c>
      <c r="G11" s="32">
        <v>567383.30641794903</v>
      </c>
      <c r="H11" s="32">
        <v>6.2727116231866706E-2</v>
      </c>
    </row>
    <row r="12" spans="1:8" ht="14.25" x14ac:dyDescent="0.2">
      <c r="A12" s="32">
        <v>11</v>
      </c>
      <c r="B12" s="33">
        <v>23</v>
      </c>
      <c r="C12" s="32">
        <v>203958.91399999999</v>
      </c>
      <c r="D12" s="32">
        <v>1584958.2788346801</v>
      </c>
      <c r="E12" s="32">
        <v>1418325.85587627</v>
      </c>
      <c r="F12" s="32">
        <v>166632.422958407</v>
      </c>
      <c r="G12" s="32">
        <v>1418325.85587627</v>
      </c>
      <c r="H12" s="32">
        <v>0.105133633600073</v>
      </c>
    </row>
    <row r="13" spans="1:8" ht="14.25" x14ac:dyDescent="0.2">
      <c r="A13" s="32">
        <v>12</v>
      </c>
      <c r="B13" s="33">
        <v>24</v>
      </c>
      <c r="C13" s="32">
        <v>19903.05</v>
      </c>
      <c r="D13" s="32">
        <v>451963.075546154</v>
      </c>
      <c r="E13" s="32">
        <v>411186.36198974401</v>
      </c>
      <c r="F13" s="32">
        <v>40776.713556410301</v>
      </c>
      <c r="G13" s="32">
        <v>411186.36198974401</v>
      </c>
      <c r="H13" s="32">
        <v>9.0221338340826907E-2</v>
      </c>
    </row>
    <row r="14" spans="1:8" ht="14.25" x14ac:dyDescent="0.2">
      <c r="A14" s="32">
        <v>13</v>
      </c>
      <c r="B14" s="33">
        <v>25</v>
      </c>
      <c r="C14" s="32">
        <v>79498</v>
      </c>
      <c r="D14" s="32">
        <v>907048.62656923104</v>
      </c>
      <c r="E14" s="32">
        <v>843922.06068461505</v>
      </c>
      <c r="F14" s="32">
        <v>63126.565884615396</v>
      </c>
      <c r="G14" s="32">
        <v>843922.06068461505</v>
      </c>
      <c r="H14" s="32">
        <v>6.9595569670152901E-2</v>
      </c>
    </row>
    <row r="15" spans="1:8" ht="14.25" x14ac:dyDescent="0.2">
      <c r="A15" s="32">
        <v>14</v>
      </c>
      <c r="B15" s="33">
        <v>26</v>
      </c>
      <c r="C15" s="32">
        <v>89630</v>
      </c>
      <c r="D15" s="32">
        <v>322210.24221201899</v>
      </c>
      <c r="E15" s="32">
        <v>296748.012363074</v>
      </c>
      <c r="F15" s="32">
        <v>25462.229848944899</v>
      </c>
      <c r="G15" s="32">
        <v>296748.012363074</v>
      </c>
      <c r="H15" s="32">
        <v>7.9023651371672901E-2</v>
      </c>
    </row>
    <row r="16" spans="1:8" ht="14.25" x14ac:dyDescent="0.2">
      <c r="A16" s="32">
        <v>15</v>
      </c>
      <c r="B16" s="33">
        <v>27</v>
      </c>
      <c r="C16" s="32">
        <v>185423.902</v>
      </c>
      <c r="D16" s="32">
        <v>1222246.52003333</v>
      </c>
      <c r="E16" s="32">
        <v>1150184.4913000001</v>
      </c>
      <c r="F16" s="32">
        <v>72062.028733333296</v>
      </c>
      <c r="G16" s="32">
        <v>1150184.4913000001</v>
      </c>
      <c r="H16" s="32">
        <v>5.8958669590949697E-2</v>
      </c>
    </row>
    <row r="17" spans="1:8" ht="14.25" x14ac:dyDescent="0.2">
      <c r="A17" s="32">
        <v>16</v>
      </c>
      <c r="B17" s="33">
        <v>29</v>
      </c>
      <c r="C17" s="32">
        <v>219204</v>
      </c>
      <c r="D17" s="32">
        <v>2797220.4445880302</v>
      </c>
      <c r="E17" s="32">
        <v>2553480.0589735</v>
      </c>
      <c r="F17" s="32">
        <v>243740.38561453001</v>
      </c>
      <c r="G17" s="32">
        <v>2553480.0589735</v>
      </c>
      <c r="H17" s="32">
        <v>8.7136638117353393E-2</v>
      </c>
    </row>
    <row r="18" spans="1:8" ht="14.25" x14ac:dyDescent="0.2">
      <c r="A18" s="32">
        <v>17</v>
      </c>
      <c r="B18" s="33">
        <v>31</v>
      </c>
      <c r="C18" s="32">
        <v>32694.1</v>
      </c>
      <c r="D18" s="32">
        <v>214573.70256760501</v>
      </c>
      <c r="E18" s="32">
        <v>182673.40116673999</v>
      </c>
      <c r="F18" s="32">
        <v>31900.3014008645</v>
      </c>
      <c r="G18" s="32">
        <v>182673.40116673999</v>
      </c>
      <c r="H18" s="32">
        <v>0.14866827117742401</v>
      </c>
    </row>
    <row r="19" spans="1:8" ht="14.25" x14ac:dyDescent="0.2">
      <c r="A19" s="32">
        <v>18</v>
      </c>
      <c r="B19" s="33">
        <v>32</v>
      </c>
      <c r="C19" s="32">
        <v>20814.123</v>
      </c>
      <c r="D19" s="32">
        <v>230025.78866216599</v>
      </c>
      <c r="E19" s="32">
        <v>215162.56104256201</v>
      </c>
      <c r="F19" s="32">
        <v>14863.2276196043</v>
      </c>
      <c r="G19" s="32">
        <v>215162.56104256201</v>
      </c>
      <c r="H19" s="32">
        <v>6.4615483794443498E-2</v>
      </c>
    </row>
    <row r="20" spans="1:8" ht="14.25" x14ac:dyDescent="0.2">
      <c r="A20" s="32">
        <v>19</v>
      </c>
      <c r="B20" s="33">
        <v>33</v>
      </c>
      <c r="C20" s="32">
        <v>34339.302000000003</v>
      </c>
      <c r="D20" s="32">
        <v>455864.13440729899</v>
      </c>
      <c r="E20" s="32">
        <v>351439.00153286901</v>
      </c>
      <c r="F20" s="32">
        <v>104425.13287443</v>
      </c>
      <c r="G20" s="32">
        <v>351439.00153286901</v>
      </c>
      <c r="H20" s="32">
        <v>0.22907073619687299</v>
      </c>
    </row>
    <row r="21" spans="1:8" ht="14.25" x14ac:dyDescent="0.2">
      <c r="A21" s="32">
        <v>20</v>
      </c>
      <c r="B21" s="33">
        <v>34</v>
      </c>
      <c r="C21" s="32">
        <v>45880.752</v>
      </c>
      <c r="D21" s="32">
        <v>218772.766087875</v>
      </c>
      <c r="E21" s="32">
        <v>157915.55907571499</v>
      </c>
      <c r="F21" s="32">
        <v>60857.207012160601</v>
      </c>
      <c r="G21" s="32">
        <v>157915.55907571499</v>
      </c>
      <c r="H21" s="32">
        <v>0.27817542421032299</v>
      </c>
    </row>
    <row r="22" spans="1:8" ht="14.25" x14ac:dyDescent="0.2">
      <c r="A22" s="32">
        <v>21</v>
      </c>
      <c r="B22" s="33">
        <v>35</v>
      </c>
      <c r="C22" s="32">
        <v>34114.294999999998</v>
      </c>
      <c r="D22" s="32">
        <v>762929.24436991196</v>
      </c>
      <c r="E22" s="32">
        <v>739632.89549823001</v>
      </c>
      <c r="F22" s="32">
        <v>23296.348871681399</v>
      </c>
      <c r="G22" s="32">
        <v>739632.89549823001</v>
      </c>
      <c r="H22" s="32">
        <v>3.0535398981751501E-2</v>
      </c>
    </row>
    <row r="23" spans="1:8" ht="14.25" x14ac:dyDescent="0.2">
      <c r="A23" s="32">
        <v>22</v>
      </c>
      <c r="B23" s="33">
        <v>36</v>
      </c>
      <c r="C23" s="32">
        <v>154616.24299999999</v>
      </c>
      <c r="D23" s="32">
        <v>671326.19552389404</v>
      </c>
      <c r="E23" s="32">
        <v>580868.20282274205</v>
      </c>
      <c r="F23" s="32">
        <v>90457.992701151496</v>
      </c>
      <c r="G23" s="32">
        <v>580868.20282274205</v>
      </c>
      <c r="H23" s="32">
        <v>0.134745215223665</v>
      </c>
    </row>
    <row r="24" spans="1:8" ht="14.25" x14ac:dyDescent="0.2">
      <c r="A24" s="32">
        <v>23</v>
      </c>
      <c r="B24" s="33">
        <v>37</v>
      </c>
      <c r="C24" s="32">
        <v>128785.69100000001</v>
      </c>
      <c r="D24" s="32">
        <v>1262278.3658123901</v>
      </c>
      <c r="E24" s="32">
        <v>1148484.1236706399</v>
      </c>
      <c r="F24" s="32">
        <v>113794.24214175199</v>
      </c>
      <c r="G24" s="32">
        <v>1148484.1236706399</v>
      </c>
      <c r="H24" s="32">
        <v>9.0149879158005805E-2</v>
      </c>
    </row>
    <row r="25" spans="1:8" ht="14.25" x14ac:dyDescent="0.2">
      <c r="A25" s="32">
        <v>24</v>
      </c>
      <c r="B25" s="33">
        <v>38</v>
      </c>
      <c r="C25" s="32">
        <v>143939.77499999999</v>
      </c>
      <c r="D25" s="32">
        <v>666192.259012389</v>
      </c>
      <c r="E25" s="32">
        <v>651715.11068053101</v>
      </c>
      <c r="F25" s="32">
        <v>14477.1483318584</v>
      </c>
      <c r="G25" s="32">
        <v>651715.11068053101</v>
      </c>
      <c r="H25" s="32">
        <v>2.1731186659719501E-2</v>
      </c>
    </row>
    <row r="26" spans="1:8" ht="14.25" x14ac:dyDescent="0.2">
      <c r="A26" s="32">
        <v>25</v>
      </c>
      <c r="B26" s="33">
        <v>39</v>
      </c>
      <c r="C26" s="32">
        <v>77056.976999999999</v>
      </c>
      <c r="D26" s="32">
        <v>105244.30486219699</v>
      </c>
      <c r="E26" s="32">
        <v>74592.896360357496</v>
      </c>
      <c r="F26" s="32">
        <v>30651.408501839</v>
      </c>
      <c r="G26" s="32">
        <v>74592.896360357496</v>
      </c>
      <c r="H26" s="32">
        <v>0.29124054305810598</v>
      </c>
    </row>
    <row r="27" spans="1:8" ht="14.25" x14ac:dyDescent="0.2">
      <c r="A27" s="32">
        <v>26</v>
      </c>
      <c r="B27" s="33">
        <v>42</v>
      </c>
      <c r="C27" s="32">
        <v>7456.442</v>
      </c>
      <c r="D27" s="32">
        <v>124412.2687</v>
      </c>
      <c r="E27" s="32">
        <v>107841.6145</v>
      </c>
      <c r="F27" s="32">
        <v>16570.654200000001</v>
      </c>
      <c r="G27" s="32">
        <v>107841.6145</v>
      </c>
      <c r="H27" s="32">
        <v>0.133191480013578</v>
      </c>
    </row>
    <row r="28" spans="1:8" ht="14.25" x14ac:dyDescent="0.2">
      <c r="A28" s="32">
        <v>27</v>
      </c>
      <c r="B28" s="33">
        <v>75</v>
      </c>
      <c r="C28" s="32">
        <v>196</v>
      </c>
      <c r="D28" s="32">
        <v>94896.581196581203</v>
      </c>
      <c r="E28" s="32">
        <v>90456.940170940201</v>
      </c>
      <c r="F28" s="32">
        <v>4439.64102564103</v>
      </c>
      <c r="G28" s="32">
        <v>90456.940170940201</v>
      </c>
      <c r="H28" s="32">
        <v>4.6783993371101201E-2</v>
      </c>
    </row>
    <row r="29" spans="1:8" ht="14.25" x14ac:dyDescent="0.2">
      <c r="A29" s="32">
        <v>28</v>
      </c>
      <c r="B29" s="33">
        <v>76</v>
      </c>
      <c r="C29" s="32">
        <v>1954</v>
      </c>
      <c r="D29" s="32">
        <v>349633.088152137</v>
      </c>
      <c r="E29" s="32">
        <v>329508.06045982899</v>
      </c>
      <c r="F29" s="32">
        <v>20125.0276923077</v>
      </c>
      <c r="G29" s="32">
        <v>329508.06045982899</v>
      </c>
      <c r="H29" s="32">
        <v>5.7560420836230003E-2</v>
      </c>
    </row>
    <row r="30" spans="1:8" ht="14.25" x14ac:dyDescent="0.2">
      <c r="A30" s="32">
        <v>29</v>
      </c>
      <c r="B30" s="33">
        <v>99</v>
      </c>
      <c r="C30" s="32">
        <v>11</v>
      </c>
      <c r="D30" s="32">
        <v>3646.28242946827</v>
      </c>
      <c r="E30" s="32">
        <v>3166.3789425913301</v>
      </c>
      <c r="F30" s="32">
        <v>479.90348687693802</v>
      </c>
      <c r="G30" s="32">
        <v>3166.3789425913301</v>
      </c>
      <c r="H30" s="32">
        <v>0.131614458331173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44</v>
      </c>
      <c r="D32" s="38">
        <v>84552.18</v>
      </c>
      <c r="E32" s="38">
        <v>83040.7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73</v>
      </c>
      <c r="D33" s="38">
        <v>173863.31</v>
      </c>
      <c r="E33" s="38">
        <v>203374.04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80</v>
      </c>
      <c r="D34" s="38">
        <v>195853.75</v>
      </c>
      <c r="E34" s="38">
        <v>199864.85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69</v>
      </c>
      <c r="D35" s="38">
        <v>113170.82</v>
      </c>
      <c r="E35" s="38">
        <v>129774.5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361</v>
      </c>
      <c r="D36" s="38">
        <v>43.62</v>
      </c>
      <c r="E36" s="38">
        <v>1.41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38</v>
      </c>
      <c r="D37" s="38">
        <v>51766.69</v>
      </c>
      <c r="E37" s="38">
        <v>54231.24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41</v>
      </c>
      <c r="D38" s="38">
        <v>45241.91</v>
      </c>
      <c r="E38" s="38">
        <v>39726.639999999999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2015-05-16T00:57:46Z</dcterms:modified>
</cp:coreProperties>
</file>