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<sst xmlns="http://schemas.openxmlformats.org/spreadsheetml/2006/main" count="117" uniqueCount="74">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</sst>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2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14" fontId="21" fillId="33" borderId="17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0" fontId="20" fillId="0" borderId="0" xfId="62" applyFont="1" applyAlignment="1">
      <alignment horizontal="right" vertical="center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49" fontId="21" fillId="33" borderId="13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49" fontId="22" fillId="33" borderId="15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3" xfId="62" applyNumberFormat="1" applyFont="1" applyFill="1" applyBorder="1" applyAlignment="1">
      <alignment horizontal="left" vertical="top" wrapText="1"/>
    </xf>
    <xf numFmtId="0" fontId="21" fillId="33" borderId="15" xfId="62" applyFont="1" applyFill="1" applyBorder="1" applyAlignment="1">
      <alignment vertical="center" wrapText="1"/>
    </xf>
    <xf numFmtId="0" fontId="21" fillId="33" borderId="13" xfId="62" applyFont="1" applyFill="1" applyBorder="1" applyAlignment="1">
      <alignment vertical="center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0" fontId="21" fillId="35" borderId="13" xfId="62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5" sqref="E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19045364.557999995</v>
      </c>
      <c r="F3" s="25">
        <f>RA!I7</f>
        <v>1594378.709</v>
      </c>
      <c r="G3" s="16">
        <f>SUM(G4:G40)</f>
        <v>17450985.848999996</v>
      </c>
      <c r="H3" s="27">
        <f>RA!J7</f>
        <v>8.3714790764153797</v>
      </c>
      <c r="I3" s="20">
        <f>SUM(I4:I40)</f>
        <v>19045369.311871454</v>
      </c>
      <c r="J3" s="21">
        <f>SUM(J4:J40)</f>
        <v>17450985.558916304</v>
      </c>
      <c r="K3" s="22">
        <f>E3-I3</f>
        <v>-4.7538714595139027</v>
      </c>
      <c r="L3" s="22">
        <f>G3-J3</f>
        <v>0.29008369147777557</v>
      </c>
    </row>
    <row r="4" spans="1:13" x14ac:dyDescent="0.15">
      <c r="A4" s="44">
        <f>RA!A8</f>
        <v>42153</v>
      </c>
      <c r="B4" s="12">
        <v>12</v>
      </c>
      <c r="C4" s="41" t="s">
        <v>6</v>
      </c>
      <c r="D4" s="41"/>
      <c r="E4" s="15">
        <f>VLOOKUP(C4,RA!B8:D36,3,0)</f>
        <v>583472.46180000005</v>
      </c>
      <c r="F4" s="25">
        <f>VLOOKUP(C4,RA!B8:I39,8,0)</f>
        <v>124192.692</v>
      </c>
      <c r="G4" s="16">
        <f t="shared" ref="G4:G40" si="0">E4-F4</f>
        <v>459279.76980000007</v>
      </c>
      <c r="H4" s="27">
        <f>RA!J8</f>
        <v>21.2850991487873</v>
      </c>
      <c r="I4" s="20">
        <f>VLOOKUP(B4,RMS!B:D,3,FALSE)</f>
        <v>583473.101346154</v>
      </c>
      <c r="J4" s="21">
        <f>VLOOKUP(B4,RMS!B:E,4,FALSE)</f>
        <v>459279.78150598297</v>
      </c>
      <c r="K4" s="22">
        <f t="shared" ref="K4:K40" si="1">E4-I4</f>
        <v>-0.63954615395050496</v>
      </c>
      <c r="L4" s="22">
        <f t="shared" ref="L4:L40" si="2">G4-J4</f>
        <v>-1.1705982906278223E-2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84657.651100000003</v>
      </c>
      <c r="F5" s="25">
        <f>VLOOKUP(C5,RA!B9:I40,8,0)</f>
        <v>19879.502199999999</v>
      </c>
      <c r="G5" s="16">
        <f t="shared" si="0"/>
        <v>64778.1489</v>
      </c>
      <c r="H5" s="27">
        <f>RA!J9</f>
        <v>23.482227467565501</v>
      </c>
      <c r="I5" s="20">
        <f>VLOOKUP(B5,RMS!B:D,3,FALSE)</f>
        <v>84657.696046645506</v>
      </c>
      <c r="J5" s="21">
        <f>VLOOKUP(B5,RMS!B:E,4,FALSE)</f>
        <v>64778.1514038651</v>
      </c>
      <c r="K5" s="22">
        <f t="shared" si="1"/>
        <v>-4.494664550293237E-2</v>
      </c>
      <c r="L5" s="22">
        <f t="shared" si="2"/>
        <v>-2.5038651001523249E-3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209062.15429999999</v>
      </c>
      <c r="F6" s="25">
        <f>VLOOKUP(C6,RA!B10:I41,8,0)</f>
        <v>50424.126799999998</v>
      </c>
      <c r="G6" s="16">
        <f t="shared" si="0"/>
        <v>158638.0275</v>
      </c>
      <c r="H6" s="27">
        <f>RA!J10</f>
        <v>24.119203673584298</v>
      </c>
      <c r="I6" s="20">
        <f>VLOOKUP(B6,RMS!B:D,3,FALSE)</f>
        <v>209064.14551282101</v>
      </c>
      <c r="J6" s="21">
        <f>VLOOKUP(B6,RMS!B:E,4,FALSE)</f>
        <v>158638.02727692301</v>
      </c>
      <c r="K6" s="22">
        <f>E6-I6</f>
        <v>-1.9912128210125957</v>
      </c>
      <c r="L6" s="22">
        <f t="shared" si="2"/>
        <v>2.2307698964141309E-4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113077.0526</v>
      </c>
      <c r="F7" s="25">
        <f>VLOOKUP(C7,RA!B11:I42,8,0)</f>
        <v>17348.980200000002</v>
      </c>
      <c r="G7" s="16">
        <f t="shared" si="0"/>
        <v>95728.07239999999</v>
      </c>
      <c r="H7" s="27">
        <f>RA!J11</f>
        <v>15.342617976938699</v>
      </c>
      <c r="I7" s="20">
        <f>VLOOKUP(B7,RMS!B:D,3,FALSE)</f>
        <v>113077.097632479</v>
      </c>
      <c r="J7" s="21">
        <f>VLOOKUP(B7,RMS!B:E,4,FALSE)</f>
        <v>95728.072355555603</v>
      </c>
      <c r="K7" s="22">
        <f t="shared" si="1"/>
        <v>-4.5032478999928571E-2</v>
      </c>
      <c r="L7" s="22">
        <f t="shared" si="2"/>
        <v>4.4444386730901897E-5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249829.77549999999</v>
      </c>
      <c r="F8" s="25">
        <f>VLOOKUP(C8,RA!B12:I43,8,0)</f>
        <v>53644.084999999999</v>
      </c>
      <c r="G8" s="16">
        <f t="shared" si="0"/>
        <v>196185.6905</v>
      </c>
      <c r="H8" s="27">
        <f>RA!J12</f>
        <v>21.472254415086699</v>
      </c>
      <c r="I8" s="20">
        <f>VLOOKUP(B8,RMS!B:D,3,FALSE)</f>
        <v>249829.784458974</v>
      </c>
      <c r="J8" s="21">
        <f>VLOOKUP(B8,RMS!B:E,4,FALSE)</f>
        <v>196185.69505213699</v>
      </c>
      <c r="K8" s="22">
        <f t="shared" si="1"/>
        <v>-8.9589740091469139E-3</v>
      </c>
      <c r="L8" s="22">
        <f t="shared" si="2"/>
        <v>-4.5521369902417064E-3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244076.61600000001</v>
      </c>
      <c r="F9" s="25">
        <f>VLOOKUP(C9,RA!B13:I44,8,0)</f>
        <v>76139.874500000005</v>
      </c>
      <c r="G9" s="16">
        <f t="shared" si="0"/>
        <v>167936.7415</v>
      </c>
      <c r="H9" s="27">
        <f>RA!J13</f>
        <v>31.195071345957999</v>
      </c>
      <c r="I9" s="20">
        <f>VLOOKUP(B9,RMS!B:D,3,FALSE)</f>
        <v>244076.85319316201</v>
      </c>
      <c r="J9" s="21">
        <f>VLOOKUP(B9,RMS!B:E,4,FALSE)</f>
        <v>167936.74135641</v>
      </c>
      <c r="K9" s="22">
        <f t="shared" si="1"/>
        <v>-0.23719316200003959</v>
      </c>
      <c r="L9" s="22">
        <f t="shared" si="2"/>
        <v>1.4359000488184392E-4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168199.66329999999</v>
      </c>
      <c r="F10" s="25">
        <f>VLOOKUP(C10,RA!B14:I45,8,0)</f>
        <v>36866.242899999997</v>
      </c>
      <c r="G10" s="16">
        <f t="shared" si="0"/>
        <v>131333.4204</v>
      </c>
      <c r="H10" s="27">
        <f>RA!J14</f>
        <v>21.9181431024898</v>
      </c>
      <c r="I10" s="20">
        <f>VLOOKUP(B10,RMS!B:D,3,FALSE)</f>
        <v>168199.65682991501</v>
      </c>
      <c r="J10" s="21">
        <f>VLOOKUP(B10,RMS!B:E,4,FALSE)</f>
        <v>131333.41974957299</v>
      </c>
      <c r="K10" s="22">
        <f t="shared" si="1"/>
        <v>6.4700849761720747E-3</v>
      </c>
      <c r="L10" s="22">
        <f t="shared" si="2"/>
        <v>6.5042701316997409E-4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112847.0097</v>
      </c>
      <c r="F11" s="25">
        <f>VLOOKUP(C11,RA!B15:I46,8,0)</f>
        <v>24227.5929</v>
      </c>
      <c r="G11" s="16">
        <f t="shared" si="0"/>
        <v>88619.416799999992</v>
      </c>
      <c r="H11" s="27">
        <f>RA!J15</f>
        <v>21.469415064172502</v>
      </c>
      <c r="I11" s="20">
        <f>VLOOKUP(B11,RMS!B:D,3,FALSE)</f>
        <v>112847.16590427401</v>
      </c>
      <c r="J11" s="21">
        <f>VLOOKUP(B11,RMS!B:E,4,FALSE)</f>
        <v>88619.417295726496</v>
      </c>
      <c r="K11" s="22">
        <f t="shared" si="1"/>
        <v>-0.15620427401154302</v>
      </c>
      <c r="L11" s="22">
        <f t="shared" si="2"/>
        <v>-4.9572650459595025E-4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807270.99100000004</v>
      </c>
      <c r="F12" s="25">
        <f>VLOOKUP(C12,RA!B16:I47,8,0)</f>
        <v>49976.412900000003</v>
      </c>
      <c r="G12" s="16">
        <f t="shared" si="0"/>
        <v>757294.57810000004</v>
      </c>
      <c r="H12" s="27">
        <f>RA!J16</f>
        <v>6.19078518331151</v>
      </c>
      <c r="I12" s="20">
        <f>VLOOKUP(B12,RMS!B:D,3,FALSE)</f>
        <v>807270.52230769198</v>
      </c>
      <c r="J12" s="21">
        <f>VLOOKUP(B12,RMS!B:E,4,FALSE)</f>
        <v>757294.57817692298</v>
      </c>
      <c r="K12" s="22">
        <f t="shared" si="1"/>
        <v>0.46869230805896223</v>
      </c>
      <c r="L12" s="22">
        <f t="shared" si="2"/>
        <v>-7.6922937296330929E-5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456245.07049999997</v>
      </c>
      <c r="F13" s="25">
        <f>VLOOKUP(C13,RA!B17:I48,8,0)</f>
        <v>60626.974499999997</v>
      </c>
      <c r="G13" s="16">
        <f t="shared" si="0"/>
        <v>395618.09599999996</v>
      </c>
      <c r="H13" s="27">
        <f>RA!J17</f>
        <v>13.2882475713236</v>
      </c>
      <c r="I13" s="20">
        <f>VLOOKUP(B13,RMS!B:D,3,FALSE)</f>
        <v>456244.93305128202</v>
      </c>
      <c r="J13" s="21">
        <f>VLOOKUP(B13,RMS!B:E,4,FALSE)</f>
        <v>395618.095812821</v>
      </c>
      <c r="K13" s="22">
        <f t="shared" si="1"/>
        <v>0.13744871795643121</v>
      </c>
      <c r="L13" s="22">
        <f t="shared" si="2"/>
        <v>1.8717895727604628E-4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1778327.3709</v>
      </c>
      <c r="F14" s="25">
        <f>VLOOKUP(C14,RA!B18:I49,8,0)</f>
        <v>241965.9711</v>
      </c>
      <c r="G14" s="16">
        <f t="shared" si="0"/>
        <v>1536361.3998</v>
      </c>
      <c r="H14" s="27">
        <f>RA!J18</f>
        <v>13.606379514787699</v>
      </c>
      <c r="I14" s="20">
        <f>VLOOKUP(B14,RMS!B:D,3,FALSE)</f>
        <v>1778327.1920310301</v>
      </c>
      <c r="J14" s="21">
        <f>VLOOKUP(B14,RMS!B:E,4,FALSE)</f>
        <v>1536361.08739654</v>
      </c>
      <c r="K14" s="22">
        <f t="shared" si="1"/>
        <v>0.1788689699023962</v>
      </c>
      <c r="L14" s="22">
        <f t="shared" si="2"/>
        <v>0.31240346003323793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437930.00189999997</v>
      </c>
      <c r="F15" s="25">
        <f>VLOOKUP(C15,RA!B19:I50,8,0)</f>
        <v>30328.266500000002</v>
      </c>
      <c r="G15" s="16">
        <f t="shared" si="0"/>
        <v>407601.73539999995</v>
      </c>
      <c r="H15" s="27">
        <f>RA!J19</f>
        <v>6.92536852200534</v>
      </c>
      <c r="I15" s="20">
        <f>VLOOKUP(B15,RMS!B:D,3,FALSE)</f>
        <v>437929.91280940198</v>
      </c>
      <c r="J15" s="21">
        <f>VLOOKUP(B15,RMS!B:E,4,FALSE)</f>
        <v>407601.735808547</v>
      </c>
      <c r="K15" s="22">
        <f t="shared" si="1"/>
        <v>8.9090597990434617E-2</v>
      </c>
      <c r="L15" s="22">
        <f t="shared" si="2"/>
        <v>-4.0854705730453134E-4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778831.17660000001</v>
      </c>
      <c r="F16" s="25">
        <f>VLOOKUP(C16,RA!B20:I51,8,0)</f>
        <v>58348.985399999998</v>
      </c>
      <c r="G16" s="16">
        <f t="shared" si="0"/>
        <v>720482.1912</v>
      </c>
      <c r="H16" s="27">
        <f>RA!J20</f>
        <v>7.4918656511316701</v>
      </c>
      <c r="I16" s="20">
        <f>VLOOKUP(B16,RMS!B:D,3,FALSE)</f>
        <v>778831.33017094003</v>
      </c>
      <c r="J16" s="21">
        <f>VLOOKUP(B16,RMS!B:E,4,FALSE)</f>
        <v>720482.19122991501</v>
      </c>
      <c r="K16" s="22">
        <f t="shared" si="1"/>
        <v>-0.15357094001956284</v>
      </c>
      <c r="L16" s="22">
        <f t="shared" si="2"/>
        <v>-2.9915012419223785E-5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314786.07329999999</v>
      </c>
      <c r="F17" s="25">
        <f>VLOOKUP(C17,RA!B21:I52,8,0)</f>
        <v>21826.669900000001</v>
      </c>
      <c r="G17" s="16">
        <f t="shared" si="0"/>
        <v>292959.40340000001</v>
      </c>
      <c r="H17" s="27">
        <f>RA!J21</f>
        <v>6.9338105308104199</v>
      </c>
      <c r="I17" s="20">
        <f>VLOOKUP(B17,RMS!B:D,3,FALSE)</f>
        <v>314786.16030793398</v>
      </c>
      <c r="J17" s="21">
        <f>VLOOKUP(B17,RMS!B:E,4,FALSE)</f>
        <v>292959.40353095101</v>
      </c>
      <c r="K17" s="22">
        <f t="shared" si="1"/>
        <v>-8.7007933994755149E-2</v>
      </c>
      <c r="L17" s="22">
        <f t="shared" si="2"/>
        <v>-1.3095099711790681E-4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1260241.5242999999</v>
      </c>
      <c r="F18" s="25">
        <f>VLOOKUP(C18,RA!B22:I53,8,0)</f>
        <v>158274.07920000001</v>
      </c>
      <c r="G18" s="16">
        <f t="shared" si="0"/>
        <v>1101967.4450999999</v>
      </c>
      <c r="H18" s="27">
        <f>RA!J22</f>
        <v>12.5590274680017</v>
      </c>
      <c r="I18" s="20">
        <f>VLOOKUP(B18,RMS!B:D,3,FALSE)</f>
        <v>1260242.2877700899</v>
      </c>
      <c r="J18" s="21">
        <f>VLOOKUP(B18,RMS!B:E,4,FALSE)</f>
        <v>1101967.4448102601</v>
      </c>
      <c r="K18" s="22">
        <f t="shared" si="1"/>
        <v>-0.76347008999437094</v>
      </c>
      <c r="L18" s="22">
        <f t="shared" si="2"/>
        <v>2.8973980806767941E-4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2705506.4204000002</v>
      </c>
      <c r="F19" s="25">
        <f>VLOOKUP(C19,RA!B23:I54,8,0)</f>
        <v>306739.37910000002</v>
      </c>
      <c r="G19" s="16">
        <f t="shared" si="0"/>
        <v>2398767.0413000002</v>
      </c>
      <c r="H19" s="27">
        <f>RA!J23</f>
        <v>11.337595682166199</v>
      </c>
      <c r="I19" s="20">
        <f>VLOOKUP(B19,RMS!B:D,3,FALSE)</f>
        <v>2705507.9601760702</v>
      </c>
      <c r="J19" s="21">
        <f>VLOOKUP(B19,RMS!B:E,4,FALSE)</f>
        <v>2398767.0733324802</v>
      </c>
      <c r="K19" s="22">
        <f t="shared" si="1"/>
        <v>-1.5397760700434446</v>
      </c>
      <c r="L19" s="22">
        <f t="shared" si="2"/>
        <v>-3.2032479997724295E-2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211312.54399999999</v>
      </c>
      <c r="F20" s="25">
        <f>VLOOKUP(C20,RA!B24:I55,8,0)</f>
        <v>36342.946300000003</v>
      </c>
      <c r="G20" s="16">
        <f t="shared" si="0"/>
        <v>174969.59769999998</v>
      </c>
      <c r="H20" s="27">
        <f>RA!J24</f>
        <v>17.198669616130299</v>
      </c>
      <c r="I20" s="20">
        <f>VLOOKUP(B20,RMS!B:D,3,FALSE)</f>
        <v>211312.552334445</v>
      </c>
      <c r="J20" s="21">
        <f>VLOOKUP(B20,RMS!B:E,4,FALSE)</f>
        <v>174969.60250963501</v>
      </c>
      <c r="K20" s="22">
        <f t="shared" si="1"/>
        <v>-8.3344450104050338E-3</v>
      </c>
      <c r="L20" s="22">
        <f t="shared" si="2"/>
        <v>-4.8096350219566375E-3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290085.15490000002</v>
      </c>
      <c r="F21" s="25">
        <f>VLOOKUP(C21,RA!B25:I56,8,0)</f>
        <v>19781.427</v>
      </c>
      <c r="G21" s="16">
        <f t="shared" si="0"/>
        <v>270303.7279</v>
      </c>
      <c r="H21" s="27">
        <f>RA!J25</f>
        <v>6.8191793567717003</v>
      </c>
      <c r="I21" s="20">
        <f>VLOOKUP(B21,RMS!B:D,3,FALSE)</f>
        <v>290085.15514426999</v>
      </c>
      <c r="J21" s="21">
        <f>VLOOKUP(B21,RMS!B:E,4,FALSE)</f>
        <v>270303.73046561203</v>
      </c>
      <c r="K21" s="22">
        <f t="shared" si="1"/>
        <v>-2.4426996242254972E-4</v>
      </c>
      <c r="L21" s="22">
        <f t="shared" si="2"/>
        <v>-2.5656120269559324E-3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538696.32799999998</v>
      </c>
      <c r="F22" s="25">
        <f>VLOOKUP(C22,RA!B26:I57,8,0)</f>
        <v>111421.9329</v>
      </c>
      <c r="G22" s="16">
        <f t="shared" si="0"/>
        <v>427274.39509999997</v>
      </c>
      <c r="H22" s="27">
        <f>RA!J26</f>
        <v>20.6836258404939</v>
      </c>
      <c r="I22" s="20">
        <f>VLOOKUP(B22,RMS!B:D,3,FALSE)</f>
        <v>538696.38073272095</v>
      </c>
      <c r="J22" s="21">
        <f>VLOOKUP(B22,RMS!B:E,4,FALSE)</f>
        <v>427274.32096012298</v>
      </c>
      <c r="K22" s="22">
        <f t="shared" si="1"/>
        <v>-5.2732720971107483E-2</v>
      </c>
      <c r="L22" s="22">
        <f t="shared" si="2"/>
        <v>7.4139876989647746E-2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215485.7868</v>
      </c>
      <c r="F23" s="25">
        <f>VLOOKUP(C23,RA!B27:I58,8,0)</f>
        <v>61686.960700000003</v>
      </c>
      <c r="G23" s="16">
        <f t="shared" si="0"/>
        <v>153798.82610000001</v>
      </c>
      <c r="H23" s="27">
        <f>RA!J27</f>
        <v>28.6269278433913</v>
      </c>
      <c r="I23" s="20">
        <f>VLOOKUP(B23,RMS!B:D,3,FALSE)</f>
        <v>215485.725746396</v>
      </c>
      <c r="J23" s="21">
        <f>VLOOKUP(B23,RMS!B:E,4,FALSE)</f>
        <v>153798.844276441</v>
      </c>
      <c r="K23" s="22">
        <f t="shared" si="1"/>
        <v>6.1053604003973305E-2</v>
      </c>
      <c r="L23" s="22">
        <f t="shared" si="2"/>
        <v>-1.8176440993556753E-2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762547.21499999997</v>
      </c>
      <c r="F24" s="25">
        <f>VLOOKUP(C24,RA!B28:I59,8,0)</f>
        <v>30475.534199999998</v>
      </c>
      <c r="G24" s="16">
        <f t="shared" si="0"/>
        <v>732071.68079999997</v>
      </c>
      <c r="H24" s="27">
        <f>RA!J28</f>
        <v>3.99654389925219</v>
      </c>
      <c r="I24" s="20">
        <f>VLOOKUP(B24,RMS!B:D,3,FALSE)</f>
        <v>762547.21232831897</v>
      </c>
      <c r="J24" s="21">
        <f>VLOOKUP(B24,RMS!B:E,4,FALSE)</f>
        <v>732071.67669822997</v>
      </c>
      <c r="K24" s="22">
        <f t="shared" si="1"/>
        <v>2.6716809952631593E-3</v>
      </c>
      <c r="L24" s="22">
        <f t="shared" si="2"/>
        <v>4.1017699986696243E-3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673941.20070000004</v>
      </c>
      <c r="F25" s="25">
        <f>VLOOKUP(C25,RA!B29:I60,8,0)</f>
        <v>91840.74</v>
      </c>
      <c r="G25" s="16">
        <f t="shared" si="0"/>
        <v>582100.46070000005</v>
      </c>
      <c r="H25" s="27">
        <f>RA!J29</f>
        <v>13.6274113979985</v>
      </c>
      <c r="I25" s="20">
        <f>VLOOKUP(B25,RMS!B:D,3,FALSE)</f>
        <v>673941.200252212</v>
      </c>
      <c r="J25" s="21">
        <f>VLOOKUP(B25,RMS!B:E,4,FALSE)</f>
        <v>582100.46041607799</v>
      </c>
      <c r="K25" s="22">
        <f t="shared" si="1"/>
        <v>4.4778804294764996E-4</v>
      </c>
      <c r="L25" s="22">
        <f t="shared" si="2"/>
        <v>2.8392206877470016E-4</v>
      </c>
      <c r="M25" s="34"/>
    </row>
    <row r="26" spans="1:13" x14ac:dyDescent="0.15">
      <c r="A26" s="44"/>
      <c r="B26" s="12">
        <v>37</v>
      </c>
      <c r="C26" s="41" t="s">
        <v>28</v>
      </c>
      <c r="D26" s="41"/>
      <c r="E26" s="15">
        <f>VLOOKUP(C26,RA!B30:D57,3,0)</f>
        <v>1501517.3018</v>
      </c>
      <c r="F26" s="25">
        <f>VLOOKUP(C26,RA!B30:I61,8,0)</f>
        <v>124379.6153</v>
      </c>
      <c r="G26" s="16">
        <f t="shared" si="0"/>
        <v>1377137.6865000001</v>
      </c>
      <c r="H26" s="27">
        <f>RA!J30</f>
        <v>8.2835952107175395</v>
      </c>
      <c r="I26" s="20">
        <f>VLOOKUP(B26,RMS!B:D,3,FALSE)</f>
        <v>1501517.3204938101</v>
      </c>
      <c r="J26" s="21">
        <f>VLOOKUP(B26,RMS!B:E,4,FALSE)</f>
        <v>1377137.69375924</v>
      </c>
      <c r="K26" s="22">
        <f t="shared" si="1"/>
        <v>-1.8693810096010566E-2</v>
      </c>
      <c r="L26" s="22">
        <f t="shared" si="2"/>
        <v>-7.2592399083077908E-3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904891.32550000004</v>
      </c>
      <c r="F27" s="25">
        <f>VLOOKUP(C27,RA!B31:I62,8,0)</f>
        <v>12228.397499999999</v>
      </c>
      <c r="G27" s="16">
        <f t="shared" si="0"/>
        <v>892662.92800000007</v>
      </c>
      <c r="H27" s="27">
        <f>RA!J31</f>
        <v>1.35136641886175</v>
      </c>
      <c r="I27" s="20">
        <f>VLOOKUP(B27,RMS!B:D,3,FALSE)</f>
        <v>904891.39495840704</v>
      </c>
      <c r="J27" s="21">
        <f>VLOOKUP(B27,RMS!B:E,4,FALSE)</f>
        <v>892662.94586637197</v>
      </c>
      <c r="K27" s="22">
        <f t="shared" si="1"/>
        <v>-6.9458407000638545E-2</v>
      </c>
      <c r="L27" s="22">
        <f t="shared" si="2"/>
        <v>-1.7866371897980571E-2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108362.6568</v>
      </c>
      <c r="F28" s="25">
        <f>VLOOKUP(C28,RA!B32:I63,8,0)</f>
        <v>31637.238499999999</v>
      </c>
      <c r="G28" s="16">
        <f t="shared" si="0"/>
        <v>76725.41829999999</v>
      </c>
      <c r="H28" s="27">
        <f>RA!J32</f>
        <v>29.195702130477901</v>
      </c>
      <c r="I28" s="20">
        <f>VLOOKUP(B28,RMS!B:D,3,FALSE)</f>
        <v>108362.54632175301</v>
      </c>
      <c r="J28" s="21">
        <f>VLOOKUP(B28,RMS!B:E,4,FALSE)</f>
        <v>76725.423113551806</v>
      </c>
      <c r="K28" s="22">
        <f t="shared" si="1"/>
        <v>0.11047824699198827</v>
      </c>
      <c r="L28" s="22">
        <f t="shared" si="2"/>
        <v>-4.8135518154595047E-3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142556.10630000001</v>
      </c>
      <c r="F30" s="25">
        <f>VLOOKUP(C30,RA!B34:I66,8,0)</f>
        <v>15676.1777</v>
      </c>
      <c r="G30" s="16">
        <f t="shared" si="0"/>
        <v>126879.92860000001</v>
      </c>
      <c r="H30" s="27">
        <f>RA!J34</f>
        <v>0</v>
      </c>
      <c r="I30" s="20">
        <f>VLOOKUP(B30,RMS!B:D,3,FALSE)</f>
        <v>142556.10630000001</v>
      </c>
      <c r="J30" s="21">
        <f>VLOOKUP(B30,RMS!B:E,4,FALSE)</f>
        <v>126879.9298</v>
      </c>
      <c r="K30" s="22">
        <f t="shared" si="1"/>
        <v>0</v>
      </c>
      <c r="L30" s="22">
        <f t="shared" si="2"/>
        <v>-1.1999999842373654E-3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288324.8</v>
      </c>
      <c r="F31" s="25">
        <f>VLOOKUP(C31,RA!B35:I67,8,0)</f>
        <v>-3984.34</v>
      </c>
      <c r="G31" s="16">
        <f t="shared" si="0"/>
        <v>292309.14</v>
      </c>
      <c r="H31" s="27">
        <f>RA!J35</f>
        <v>10.996496822809201</v>
      </c>
      <c r="I31" s="20">
        <f>VLOOKUP(B31,RMS!B:D,3,FALSE)</f>
        <v>288324.8</v>
      </c>
      <c r="J31" s="21">
        <f>VLOOKUP(B31,RMS!B:E,4,FALSE)</f>
        <v>292309.14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501232.43</v>
      </c>
      <c r="F32" s="25">
        <f>VLOOKUP(C32,RA!B34:I67,8,0)</f>
        <v>-82082.41</v>
      </c>
      <c r="G32" s="16">
        <f t="shared" si="0"/>
        <v>583314.84</v>
      </c>
      <c r="H32" s="27">
        <f>RA!J35</f>
        <v>10.996496822809201</v>
      </c>
      <c r="I32" s="20">
        <f>VLOOKUP(B32,RMS!B:D,3,FALSE)</f>
        <v>501232.43</v>
      </c>
      <c r="J32" s="21">
        <f>VLOOKUP(B32,RMS!B:E,4,FALSE)</f>
        <v>583314.84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1195820.82</v>
      </c>
      <c r="F33" s="25">
        <f>VLOOKUP(C33,RA!B34:I68,8,0)</f>
        <v>-155493.04</v>
      </c>
      <c r="G33" s="16">
        <f t="shared" si="0"/>
        <v>1351313.86</v>
      </c>
      <c r="H33" s="27">
        <f>RA!J34</f>
        <v>0</v>
      </c>
      <c r="I33" s="20">
        <f>VLOOKUP(B33,RMS!B:D,3,FALSE)</f>
        <v>1195820.82</v>
      </c>
      <c r="J33" s="21">
        <f>VLOOKUP(B33,RMS!B:E,4,FALSE)</f>
        <v>1351313.86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400776.16</v>
      </c>
      <c r="F34" s="25">
        <f>VLOOKUP(C34,RA!B35:I69,8,0)</f>
        <v>-64704.99</v>
      </c>
      <c r="G34" s="16">
        <f t="shared" si="0"/>
        <v>465481.14999999997</v>
      </c>
      <c r="H34" s="27">
        <f>RA!J35</f>
        <v>10.996496822809201</v>
      </c>
      <c r="I34" s="20">
        <f>VLOOKUP(B34,RMS!B:D,3,FALSE)</f>
        <v>400776.16</v>
      </c>
      <c r="J34" s="21">
        <f>VLOOKUP(B34,RMS!B:E,4,FALSE)</f>
        <v>465481.15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1.86</v>
      </c>
      <c r="F35" s="25">
        <f>VLOOKUP(C35,RA!B36:I70,8,0)</f>
        <v>1.85</v>
      </c>
      <c r="G35" s="16">
        <f t="shared" si="0"/>
        <v>1.0000000000000009E-2</v>
      </c>
      <c r="H35" s="27">
        <f>RA!J36</f>
        <v>-1.38189292076159</v>
      </c>
      <c r="I35" s="20">
        <f>VLOOKUP(B35,RMS!B:D,3,FALSE)</f>
        <v>1.86</v>
      </c>
      <c r="J35" s="21">
        <f>VLOOKUP(B35,RMS!B:E,4,FALSE)</f>
        <v>0.01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142226.06770000001</v>
      </c>
      <c r="F36" s="25">
        <f>VLOOKUP(C36,RA!B8:I70,8,0)</f>
        <v>7475.8752999999997</v>
      </c>
      <c r="G36" s="16">
        <f t="shared" si="0"/>
        <v>134750.1924</v>
      </c>
      <c r="H36" s="27">
        <f>RA!J36</f>
        <v>-1.38189292076159</v>
      </c>
      <c r="I36" s="20">
        <f>VLOOKUP(B36,RMS!B:D,3,FALSE)</f>
        <v>142226.068376068</v>
      </c>
      <c r="J36" s="21">
        <f>VLOOKUP(B36,RMS!B:E,4,FALSE)</f>
        <v>134750.19017094001</v>
      </c>
      <c r="K36" s="22">
        <f t="shared" si="1"/>
        <v>-6.7606798256747425E-4</v>
      </c>
      <c r="L36" s="22">
        <f t="shared" si="2"/>
        <v>2.2290599881671369E-3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585193.34439999994</v>
      </c>
      <c r="F37" s="25">
        <f>VLOOKUP(C37,RA!B8:I71,8,0)</f>
        <v>33149.679499999998</v>
      </c>
      <c r="G37" s="16">
        <f t="shared" si="0"/>
        <v>552043.66489999997</v>
      </c>
      <c r="H37" s="27">
        <f>RA!J37</f>
        <v>-16.3761171638475</v>
      </c>
      <c r="I37" s="20">
        <f>VLOOKUP(B37,RMS!B:D,3,FALSE)</f>
        <v>585193.33651367505</v>
      </c>
      <c r="J37" s="21">
        <f>VLOOKUP(B37,RMS!B:E,4,FALSE)</f>
        <v>552043.66076837596</v>
      </c>
      <c r="K37" s="22">
        <f t="shared" si="1"/>
        <v>7.8863248927518725E-3</v>
      </c>
      <c r="L37" s="22">
        <f t="shared" si="2"/>
        <v>4.1316240094602108E-3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183155.55</v>
      </c>
      <c r="F38" s="25">
        <f>VLOOKUP(C38,RA!B9:I72,8,0)</f>
        <v>-18990.740000000002</v>
      </c>
      <c r="G38" s="16">
        <f t="shared" si="0"/>
        <v>202146.28999999998</v>
      </c>
      <c r="H38" s="27">
        <f>RA!J38</f>
        <v>-13.003038364894801</v>
      </c>
      <c r="I38" s="20">
        <f>VLOOKUP(B38,RMS!B:D,3,FALSE)</f>
        <v>183155.55</v>
      </c>
      <c r="J38" s="21">
        <f>VLOOKUP(B38,RMS!B:E,4,FALSE)</f>
        <v>202146.29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83356.38</v>
      </c>
      <c r="F39" s="25">
        <f>VLOOKUP(C39,RA!B10:I73,8,0)</f>
        <v>10755.6</v>
      </c>
      <c r="G39" s="16">
        <f t="shared" si="0"/>
        <v>72600.78</v>
      </c>
      <c r="H39" s="27">
        <f>RA!J39</f>
        <v>-16.144919897430999</v>
      </c>
      <c r="I39" s="20">
        <f>VLOOKUP(B39,RMS!B:D,3,FALSE)</f>
        <v>83356.38</v>
      </c>
      <c r="J39" s="21">
        <f>VLOOKUP(B39,RMS!B:E,4,FALSE)</f>
        <v>72600.78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11520.5129</v>
      </c>
      <c r="F40" s="25">
        <f>VLOOKUP(C40,RA!B8:I74,8,0)</f>
        <v>1970.4190000000001</v>
      </c>
      <c r="G40" s="16">
        <f t="shared" si="0"/>
        <v>9550.0938999999998</v>
      </c>
      <c r="H40" s="27">
        <f>RA!J40</f>
        <v>99.462365591397898</v>
      </c>
      <c r="I40" s="20">
        <f>VLOOKUP(B40,RMS!B:D,3,FALSE)</f>
        <v>11520.5128205128</v>
      </c>
      <c r="J40" s="21">
        <f>VLOOKUP(B40,RMS!B:E,4,FALSE)</f>
        <v>9550.0940170940194</v>
      </c>
      <c r="K40" s="22">
        <f t="shared" si="1"/>
        <v>7.9487199400318787E-5</v>
      </c>
      <c r="L40" s="22">
        <f t="shared" si="2"/>
        <v>-1.1709401951520704E-4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61" t="s">
        <v>46</v>
      </c>
      <c r="W1" s="49"/>
    </row>
    <row r="2" spans="1:23" ht="12.75" x14ac:dyDescent="0.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61"/>
      <c r="W2" s="49"/>
    </row>
    <row r="3" spans="1:23" ht="23.25" thickBot="1" x14ac:dyDescent="0.2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62" t="s">
        <v>47</v>
      </c>
      <c r="W3" s="49"/>
    </row>
    <row r="4" spans="1:23" ht="14.25" thickTop="1" thickBot="1" x14ac:dyDescent="0.2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60"/>
      <c r="W4" s="49"/>
    </row>
    <row r="5" spans="1:23" ht="14.25" thickTop="1" thickBot="1" x14ac:dyDescent="0.25">
      <c r="A5" s="63"/>
      <c r="B5" s="64"/>
      <c r="C5" s="65"/>
      <c r="D5" s="66" t="s">
        <v>0</v>
      </c>
      <c r="E5" s="66" t="s">
        <v>59</v>
      </c>
      <c r="F5" s="66" t="s">
        <v>60</v>
      </c>
      <c r="G5" s="66" t="s">
        <v>48</v>
      </c>
      <c r="H5" s="66" t="s">
        <v>49</v>
      </c>
      <c r="I5" s="66" t="s">
        <v>1</v>
      </c>
      <c r="J5" s="66" t="s">
        <v>2</v>
      </c>
      <c r="K5" s="66" t="s">
        <v>50</v>
      </c>
      <c r="L5" s="66" t="s">
        <v>51</v>
      </c>
      <c r="M5" s="66" t="s">
        <v>52</v>
      </c>
      <c r="N5" s="66" t="s">
        <v>53</v>
      </c>
      <c r="O5" s="66" t="s">
        <v>54</v>
      </c>
      <c r="P5" s="66" t="s">
        <v>61</v>
      </c>
      <c r="Q5" s="66" t="s">
        <v>62</v>
      </c>
      <c r="R5" s="66" t="s">
        <v>55</v>
      </c>
      <c r="S5" s="66" t="s">
        <v>56</v>
      </c>
      <c r="T5" s="66" t="s">
        <v>57</v>
      </c>
      <c r="U5" s="67" t="s">
        <v>58</v>
      </c>
      <c r="V5" s="60"/>
      <c r="W5" s="60"/>
    </row>
    <row r="6" spans="1:23" ht="13.5" thickBot="1" x14ac:dyDescent="0.25">
      <c r="A6" s="68" t="s">
        <v>3</v>
      </c>
      <c r="B6" s="58" t="s">
        <v>4</v>
      </c>
      <c r="C6" s="57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9"/>
      <c r="V6" s="60"/>
      <c r="W6" s="60"/>
    </row>
    <row r="7" spans="1:23" ht="13.5" thickBot="1" x14ac:dyDescent="0.25">
      <c r="A7" s="56" t="s">
        <v>5</v>
      </c>
      <c r="B7" s="55"/>
      <c r="C7" s="54"/>
      <c r="D7" s="70">
        <v>19045364.557999998</v>
      </c>
      <c r="E7" s="70">
        <v>19036166.275899999</v>
      </c>
      <c r="F7" s="71">
        <v>100.048320034437</v>
      </c>
      <c r="G7" s="70">
        <v>17419108.667399999</v>
      </c>
      <c r="H7" s="71">
        <v>9.3360453835594299</v>
      </c>
      <c r="I7" s="70">
        <v>1594378.709</v>
      </c>
      <c r="J7" s="71">
        <v>8.3714790764153797</v>
      </c>
      <c r="K7" s="70">
        <v>1462461.6037000001</v>
      </c>
      <c r="L7" s="71">
        <v>8.3957315590837798</v>
      </c>
      <c r="M7" s="71">
        <v>9.0202098274753006E-2</v>
      </c>
      <c r="N7" s="70">
        <v>562799641.99670005</v>
      </c>
      <c r="O7" s="70">
        <v>3486104392.9196</v>
      </c>
      <c r="P7" s="70">
        <v>878414</v>
      </c>
      <c r="Q7" s="70">
        <v>788724</v>
      </c>
      <c r="R7" s="71">
        <v>11.3715317398735</v>
      </c>
      <c r="S7" s="70">
        <v>21.681535765595701</v>
      </c>
      <c r="T7" s="70">
        <v>18.067223637672999</v>
      </c>
      <c r="U7" s="72">
        <v>16.6700005340854</v>
      </c>
      <c r="V7" s="60"/>
      <c r="W7" s="60"/>
    </row>
    <row r="8" spans="1:23" ht="13.5" thickBot="1" x14ac:dyDescent="0.25">
      <c r="A8" s="53">
        <v>42153</v>
      </c>
      <c r="B8" s="52" t="s">
        <v>6</v>
      </c>
      <c r="C8" s="59"/>
      <c r="D8" s="73">
        <v>583472.46180000005</v>
      </c>
      <c r="E8" s="73">
        <v>657791.0514</v>
      </c>
      <c r="F8" s="74">
        <v>88.701793762346696</v>
      </c>
      <c r="G8" s="73">
        <v>517835.3407</v>
      </c>
      <c r="H8" s="74">
        <v>12.6752880580288</v>
      </c>
      <c r="I8" s="73">
        <v>124192.692</v>
      </c>
      <c r="J8" s="74">
        <v>21.2850991487873</v>
      </c>
      <c r="K8" s="73">
        <v>108351.2372</v>
      </c>
      <c r="L8" s="74">
        <v>20.923878438565598</v>
      </c>
      <c r="M8" s="74">
        <v>0.146204650813161</v>
      </c>
      <c r="N8" s="73">
        <v>16174772.305500001</v>
      </c>
      <c r="O8" s="73">
        <v>130506247.60959999</v>
      </c>
      <c r="P8" s="73">
        <v>20385</v>
      </c>
      <c r="Q8" s="73">
        <v>19446</v>
      </c>
      <c r="R8" s="74">
        <v>4.8287565566183197</v>
      </c>
      <c r="S8" s="73">
        <v>28.622637321559999</v>
      </c>
      <c r="T8" s="73">
        <v>22.565979764476001</v>
      </c>
      <c r="U8" s="75">
        <v>21.1603755762989</v>
      </c>
      <c r="V8" s="60"/>
      <c r="W8" s="60"/>
    </row>
    <row r="9" spans="1:23" ht="12" customHeight="1" thickBot="1" x14ac:dyDescent="0.25">
      <c r="A9" s="48"/>
      <c r="B9" s="52" t="s">
        <v>7</v>
      </c>
      <c r="C9" s="59"/>
      <c r="D9" s="73">
        <v>84657.651100000003</v>
      </c>
      <c r="E9" s="73">
        <v>82394.526700000002</v>
      </c>
      <c r="F9" s="74">
        <v>102.746692639233</v>
      </c>
      <c r="G9" s="73">
        <v>66280.656300000002</v>
      </c>
      <c r="H9" s="74">
        <v>27.7260302264086</v>
      </c>
      <c r="I9" s="73">
        <v>19879.502199999999</v>
      </c>
      <c r="J9" s="74">
        <v>23.482227467565501</v>
      </c>
      <c r="K9" s="73">
        <v>14103.6626</v>
      </c>
      <c r="L9" s="74">
        <v>21.278700886973599</v>
      </c>
      <c r="M9" s="74">
        <v>0.40952763575044698</v>
      </c>
      <c r="N9" s="73">
        <v>2713597.3313000002</v>
      </c>
      <c r="O9" s="73">
        <v>20212328.232099999</v>
      </c>
      <c r="P9" s="73">
        <v>4319</v>
      </c>
      <c r="Q9" s="73">
        <v>3419</v>
      </c>
      <c r="R9" s="74">
        <v>26.323486399532001</v>
      </c>
      <c r="S9" s="73">
        <v>19.601215813845801</v>
      </c>
      <c r="T9" s="73">
        <v>17.681960573266998</v>
      </c>
      <c r="U9" s="75">
        <v>9.7915111940303596</v>
      </c>
      <c r="V9" s="60"/>
      <c r="W9" s="60"/>
    </row>
    <row r="10" spans="1:23" ht="13.5" thickBot="1" x14ac:dyDescent="0.25">
      <c r="A10" s="48"/>
      <c r="B10" s="52" t="s">
        <v>8</v>
      </c>
      <c r="C10" s="59"/>
      <c r="D10" s="73">
        <v>209062.15429999999</v>
      </c>
      <c r="E10" s="73">
        <v>211731.0134</v>
      </c>
      <c r="F10" s="74">
        <v>98.739504875954097</v>
      </c>
      <c r="G10" s="73">
        <v>167143.11290000001</v>
      </c>
      <c r="H10" s="74">
        <v>25.0797299827003</v>
      </c>
      <c r="I10" s="73">
        <v>50424.126799999998</v>
      </c>
      <c r="J10" s="74">
        <v>24.119203673584298</v>
      </c>
      <c r="K10" s="73">
        <v>36218.723599999998</v>
      </c>
      <c r="L10" s="74">
        <v>21.66928865425</v>
      </c>
      <c r="M10" s="74">
        <v>0.39221159080272</v>
      </c>
      <c r="N10" s="73">
        <v>4446879.7389000002</v>
      </c>
      <c r="O10" s="73">
        <v>32315916.5361</v>
      </c>
      <c r="P10" s="73">
        <v>84966</v>
      </c>
      <c r="Q10" s="73">
        <v>75698</v>
      </c>
      <c r="R10" s="74">
        <v>12.243388200480901</v>
      </c>
      <c r="S10" s="73">
        <v>2.46053897205941</v>
      </c>
      <c r="T10" s="73">
        <v>1.70269663663505</v>
      </c>
      <c r="U10" s="75">
        <v>30.799850928191798</v>
      </c>
      <c r="V10" s="60"/>
      <c r="W10" s="60"/>
    </row>
    <row r="11" spans="1:23" ht="13.5" thickBot="1" x14ac:dyDescent="0.25">
      <c r="A11" s="48"/>
      <c r="B11" s="52" t="s">
        <v>9</v>
      </c>
      <c r="C11" s="59"/>
      <c r="D11" s="73">
        <v>113077.0526</v>
      </c>
      <c r="E11" s="73">
        <v>98210.135699999999</v>
      </c>
      <c r="F11" s="74">
        <v>115.13786412576999</v>
      </c>
      <c r="G11" s="73">
        <v>77023.4709</v>
      </c>
      <c r="H11" s="74">
        <v>46.808565335634597</v>
      </c>
      <c r="I11" s="73">
        <v>17348.980200000002</v>
      </c>
      <c r="J11" s="74">
        <v>15.342617976938699</v>
      </c>
      <c r="K11" s="73">
        <v>12732.3138</v>
      </c>
      <c r="L11" s="74">
        <v>16.5304337122517</v>
      </c>
      <c r="M11" s="74">
        <v>0.36259445631947901</v>
      </c>
      <c r="N11" s="73">
        <v>1955469.5563000001</v>
      </c>
      <c r="O11" s="73">
        <v>10667330.4067</v>
      </c>
      <c r="P11" s="73">
        <v>3130</v>
      </c>
      <c r="Q11" s="73">
        <v>2837</v>
      </c>
      <c r="R11" s="74">
        <v>10.3278110680296</v>
      </c>
      <c r="S11" s="73">
        <v>36.126853865814702</v>
      </c>
      <c r="T11" s="73">
        <v>23.046511279520601</v>
      </c>
      <c r="U11" s="75">
        <v>36.206702733866997</v>
      </c>
      <c r="V11" s="60"/>
      <c r="W11" s="60"/>
    </row>
    <row r="12" spans="1:23" ht="13.5" thickBot="1" x14ac:dyDescent="0.25">
      <c r="A12" s="48"/>
      <c r="B12" s="52" t="s">
        <v>10</v>
      </c>
      <c r="C12" s="59"/>
      <c r="D12" s="73">
        <v>249829.77549999999</v>
      </c>
      <c r="E12" s="73">
        <v>286269.7708</v>
      </c>
      <c r="F12" s="74">
        <v>87.270749825185604</v>
      </c>
      <c r="G12" s="73">
        <v>239859.6035</v>
      </c>
      <c r="H12" s="74">
        <v>4.15666992462116</v>
      </c>
      <c r="I12" s="73">
        <v>53644.084999999999</v>
      </c>
      <c r="J12" s="74">
        <v>21.472254415086699</v>
      </c>
      <c r="K12" s="73">
        <v>52716.993699999999</v>
      </c>
      <c r="L12" s="74">
        <v>21.9782710096909</v>
      </c>
      <c r="M12" s="74">
        <v>1.7586194411538001E-2</v>
      </c>
      <c r="N12" s="73">
        <v>7404915.9700999996</v>
      </c>
      <c r="O12" s="73">
        <v>38494870.010200001</v>
      </c>
      <c r="P12" s="73">
        <v>2349</v>
      </c>
      <c r="Q12" s="73">
        <v>1813</v>
      </c>
      <c r="R12" s="74">
        <v>29.5642581356867</v>
      </c>
      <c r="S12" s="73">
        <v>106.355800553427</v>
      </c>
      <c r="T12" s="73">
        <v>111.446529012686</v>
      </c>
      <c r="U12" s="75">
        <v>-4.7865075837606499</v>
      </c>
      <c r="V12" s="60"/>
      <c r="W12" s="60"/>
    </row>
    <row r="13" spans="1:23" ht="13.5" thickBot="1" x14ac:dyDescent="0.25">
      <c r="A13" s="48"/>
      <c r="B13" s="52" t="s">
        <v>11</v>
      </c>
      <c r="C13" s="59"/>
      <c r="D13" s="73">
        <v>244076.61600000001</v>
      </c>
      <c r="E13" s="73">
        <v>355725.90950000001</v>
      </c>
      <c r="F13" s="74">
        <v>68.613674034333997</v>
      </c>
      <c r="G13" s="73">
        <v>285585.17629999999</v>
      </c>
      <c r="H13" s="74">
        <v>-14.534564026669299</v>
      </c>
      <c r="I13" s="73">
        <v>76139.874500000005</v>
      </c>
      <c r="J13" s="74">
        <v>31.195071345957999</v>
      </c>
      <c r="K13" s="73">
        <v>62257.174299999999</v>
      </c>
      <c r="L13" s="74">
        <v>21.799861990946098</v>
      </c>
      <c r="M13" s="74">
        <v>0.22298956475446699</v>
      </c>
      <c r="N13" s="73">
        <v>8136592.9441999998</v>
      </c>
      <c r="O13" s="73">
        <v>58413039.540299997</v>
      </c>
      <c r="P13" s="73">
        <v>9509</v>
      </c>
      <c r="Q13" s="73">
        <v>8936</v>
      </c>
      <c r="R13" s="74">
        <v>6.4122649955237199</v>
      </c>
      <c r="S13" s="73">
        <v>25.667958355242401</v>
      </c>
      <c r="T13" s="73">
        <v>25.751315107430599</v>
      </c>
      <c r="U13" s="75">
        <v>-0.32475022374031098</v>
      </c>
      <c r="V13" s="60"/>
      <c r="W13" s="60"/>
    </row>
    <row r="14" spans="1:23" ht="13.5" thickBot="1" x14ac:dyDescent="0.25">
      <c r="A14" s="48"/>
      <c r="B14" s="52" t="s">
        <v>12</v>
      </c>
      <c r="C14" s="59"/>
      <c r="D14" s="73">
        <v>168199.66329999999</v>
      </c>
      <c r="E14" s="73">
        <v>192272.34849999999</v>
      </c>
      <c r="F14" s="74">
        <v>87.479902654853205</v>
      </c>
      <c r="G14" s="73">
        <v>162653.1667</v>
      </c>
      <c r="H14" s="74">
        <v>3.4100145189487998</v>
      </c>
      <c r="I14" s="73">
        <v>36866.242899999997</v>
      </c>
      <c r="J14" s="74">
        <v>21.9181431024898</v>
      </c>
      <c r="K14" s="73">
        <v>32280.6018</v>
      </c>
      <c r="L14" s="74">
        <v>19.846279328541399</v>
      </c>
      <c r="M14" s="74">
        <v>0.14205562611289399</v>
      </c>
      <c r="N14" s="73">
        <v>5359334.7244999995</v>
      </c>
      <c r="O14" s="73">
        <v>29695369.7711</v>
      </c>
      <c r="P14" s="73">
        <v>2723</v>
      </c>
      <c r="Q14" s="73">
        <v>2354</v>
      </c>
      <c r="R14" s="74">
        <v>15.6754460492778</v>
      </c>
      <c r="S14" s="73">
        <v>61.769982849797998</v>
      </c>
      <c r="T14" s="73">
        <v>62.242157986406099</v>
      </c>
      <c r="U14" s="75">
        <v>-0.76440872220453404</v>
      </c>
      <c r="V14" s="60"/>
      <c r="W14" s="60"/>
    </row>
    <row r="15" spans="1:23" ht="13.5" thickBot="1" x14ac:dyDescent="0.25">
      <c r="A15" s="48"/>
      <c r="B15" s="52" t="s">
        <v>13</v>
      </c>
      <c r="C15" s="59"/>
      <c r="D15" s="73">
        <v>112847.0097</v>
      </c>
      <c r="E15" s="73">
        <v>141107.01130000001</v>
      </c>
      <c r="F15" s="74">
        <v>79.972645342251695</v>
      </c>
      <c r="G15" s="73">
        <v>119340.1743</v>
      </c>
      <c r="H15" s="74">
        <v>-5.4408874782412502</v>
      </c>
      <c r="I15" s="73">
        <v>24227.5929</v>
      </c>
      <c r="J15" s="74">
        <v>21.469415064172502</v>
      </c>
      <c r="K15" s="73">
        <v>23815.798699999999</v>
      </c>
      <c r="L15" s="74">
        <v>19.956229190793099</v>
      </c>
      <c r="M15" s="74">
        <v>1.7290799489332001E-2</v>
      </c>
      <c r="N15" s="73">
        <v>3898362.4783999999</v>
      </c>
      <c r="O15" s="73">
        <v>23741338.6153</v>
      </c>
      <c r="P15" s="73">
        <v>5049</v>
      </c>
      <c r="Q15" s="73">
        <v>4533</v>
      </c>
      <c r="R15" s="74">
        <v>11.3831899404368</v>
      </c>
      <c r="S15" s="73">
        <v>22.3503683303625</v>
      </c>
      <c r="T15" s="73">
        <v>23.166563489962499</v>
      </c>
      <c r="U15" s="75">
        <v>-3.6518197263499599</v>
      </c>
      <c r="V15" s="60"/>
      <c r="W15" s="60"/>
    </row>
    <row r="16" spans="1:23" ht="13.5" thickBot="1" x14ac:dyDescent="0.25">
      <c r="A16" s="48"/>
      <c r="B16" s="52" t="s">
        <v>14</v>
      </c>
      <c r="C16" s="59"/>
      <c r="D16" s="73">
        <v>807270.99100000004</v>
      </c>
      <c r="E16" s="73">
        <v>1033854.0786</v>
      </c>
      <c r="F16" s="74">
        <v>78.083649105797505</v>
      </c>
      <c r="G16" s="73">
        <v>882233.32409999997</v>
      </c>
      <c r="H16" s="74">
        <v>-8.4968829732737703</v>
      </c>
      <c r="I16" s="73">
        <v>49976.412900000003</v>
      </c>
      <c r="J16" s="74">
        <v>6.19078518331151</v>
      </c>
      <c r="K16" s="73">
        <v>-6512.7933000000003</v>
      </c>
      <c r="L16" s="74">
        <v>-0.73821665109328705</v>
      </c>
      <c r="M16" s="74">
        <v>-8.6735757758502796</v>
      </c>
      <c r="N16" s="73">
        <v>30441862.505399998</v>
      </c>
      <c r="O16" s="73">
        <v>170835187.16749999</v>
      </c>
      <c r="P16" s="73">
        <v>43649</v>
      </c>
      <c r="Q16" s="73">
        <v>37497</v>
      </c>
      <c r="R16" s="74">
        <v>16.406645865002499</v>
      </c>
      <c r="S16" s="73">
        <v>18.494604481202298</v>
      </c>
      <c r="T16" s="73">
        <v>18.140554391018</v>
      </c>
      <c r="U16" s="75">
        <v>1.9143425886410199</v>
      </c>
      <c r="V16" s="60"/>
      <c r="W16" s="60"/>
    </row>
    <row r="17" spans="1:23" ht="12" thickBot="1" x14ac:dyDescent="0.2">
      <c r="A17" s="48"/>
      <c r="B17" s="52" t="s">
        <v>15</v>
      </c>
      <c r="C17" s="59"/>
      <c r="D17" s="73">
        <v>456245.07049999997</v>
      </c>
      <c r="E17" s="73">
        <v>674410.65489999996</v>
      </c>
      <c r="F17" s="74">
        <v>67.650928582623095</v>
      </c>
      <c r="G17" s="73">
        <v>638221.43599999999</v>
      </c>
      <c r="H17" s="74">
        <v>-28.513045039746999</v>
      </c>
      <c r="I17" s="73">
        <v>60626.974499999997</v>
      </c>
      <c r="J17" s="74">
        <v>13.2882475713236</v>
      </c>
      <c r="K17" s="73">
        <v>45209.42</v>
      </c>
      <c r="L17" s="74">
        <v>7.08365740319634</v>
      </c>
      <c r="M17" s="74">
        <v>0.34102526641571601</v>
      </c>
      <c r="N17" s="73">
        <v>20374201.888099998</v>
      </c>
      <c r="O17" s="73">
        <v>180485356.1187</v>
      </c>
      <c r="P17" s="73">
        <v>10920</v>
      </c>
      <c r="Q17" s="73">
        <v>9912</v>
      </c>
      <c r="R17" s="74">
        <v>10.1694915254237</v>
      </c>
      <c r="S17" s="73">
        <v>41.780684111721598</v>
      </c>
      <c r="T17" s="73">
        <v>40.832830811138003</v>
      </c>
      <c r="U17" s="75">
        <v>2.2686399725984399</v>
      </c>
      <c r="V17" s="40"/>
      <c r="W17" s="40"/>
    </row>
    <row r="18" spans="1:23" ht="12" thickBot="1" x14ac:dyDescent="0.2">
      <c r="A18" s="48"/>
      <c r="B18" s="52" t="s">
        <v>16</v>
      </c>
      <c r="C18" s="59"/>
      <c r="D18" s="73">
        <v>1778327.3709</v>
      </c>
      <c r="E18" s="73">
        <v>1846061.1878</v>
      </c>
      <c r="F18" s="74">
        <v>96.330900766040102</v>
      </c>
      <c r="G18" s="73">
        <v>1531970.2627000001</v>
      </c>
      <c r="H18" s="74">
        <v>16.081063333815099</v>
      </c>
      <c r="I18" s="73">
        <v>241965.9711</v>
      </c>
      <c r="J18" s="74">
        <v>13.606379514787699</v>
      </c>
      <c r="K18" s="73">
        <v>182448.1961</v>
      </c>
      <c r="L18" s="74">
        <v>11.909382351746601</v>
      </c>
      <c r="M18" s="74">
        <v>0.32621739360677598</v>
      </c>
      <c r="N18" s="73">
        <v>48562129.054899998</v>
      </c>
      <c r="O18" s="73">
        <v>405358016.5765</v>
      </c>
      <c r="P18" s="73">
        <v>74027</v>
      </c>
      <c r="Q18" s="73">
        <v>62038</v>
      </c>
      <c r="R18" s="74">
        <v>19.325252264741</v>
      </c>
      <c r="S18" s="73">
        <v>24.022685924054699</v>
      </c>
      <c r="T18" s="73">
        <v>20.290141806634601</v>
      </c>
      <c r="U18" s="75">
        <v>15.5375803072985</v>
      </c>
      <c r="V18" s="40"/>
      <c r="W18" s="40"/>
    </row>
    <row r="19" spans="1:23" ht="12" thickBot="1" x14ac:dyDescent="0.2">
      <c r="A19" s="48"/>
      <c r="B19" s="52" t="s">
        <v>17</v>
      </c>
      <c r="C19" s="59"/>
      <c r="D19" s="73">
        <v>437930.00189999997</v>
      </c>
      <c r="E19" s="73">
        <v>558447.21169999999</v>
      </c>
      <c r="F19" s="74">
        <v>78.419229736481796</v>
      </c>
      <c r="G19" s="73">
        <v>517229.76130000001</v>
      </c>
      <c r="H19" s="74">
        <v>-15.331631188562801</v>
      </c>
      <c r="I19" s="73">
        <v>30328.266500000002</v>
      </c>
      <c r="J19" s="74">
        <v>6.92536852200534</v>
      </c>
      <c r="K19" s="73">
        <v>46346.470800000003</v>
      </c>
      <c r="L19" s="74">
        <v>8.9605189545770205</v>
      </c>
      <c r="M19" s="74">
        <v>-0.34561864201319098</v>
      </c>
      <c r="N19" s="73">
        <v>16695160.5265</v>
      </c>
      <c r="O19" s="73">
        <v>118507841.2464</v>
      </c>
      <c r="P19" s="73">
        <v>8981</v>
      </c>
      <c r="Q19" s="73">
        <v>7837</v>
      </c>
      <c r="R19" s="74">
        <v>14.597422483093</v>
      </c>
      <c r="S19" s="73">
        <v>48.761830742679003</v>
      </c>
      <c r="T19" s="73">
        <v>44.504039224192901</v>
      </c>
      <c r="U19" s="75">
        <v>8.7318122671703104</v>
      </c>
      <c r="V19" s="40"/>
      <c r="W19" s="40"/>
    </row>
    <row r="20" spans="1:23" ht="12" thickBot="1" x14ac:dyDescent="0.2">
      <c r="A20" s="48"/>
      <c r="B20" s="52" t="s">
        <v>18</v>
      </c>
      <c r="C20" s="59"/>
      <c r="D20" s="73">
        <v>778831.17660000001</v>
      </c>
      <c r="E20" s="73">
        <v>1010206.0591</v>
      </c>
      <c r="F20" s="74">
        <v>77.096268586417594</v>
      </c>
      <c r="G20" s="73">
        <v>911048.05949999997</v>
      </c>
      <c r="H20" s="74">
        <v>-14.512613414989699</v>
      </c>
      <c r="I20" s="73">
        <v>58348.985399999998</v>
      </c>
      <c r="J20" s="74">
        <v>7.4918656511316701</v>
      </c>
      <c r="K20" s="73">
        <v>52707.578600000001</v>
      </c>
      <c r="L20" s="74">
        <v>5.7853785045024804</v>
      </c>
      <c r="M20" s="74">
        <v>0.10703217544507</v>
      </c>
      <c r="N20" s="73">
        <v>32797329.436700001</v>
      </c>
      <c r="O20" s="73">
        <v>185000224.1336</v>
      </c>
      <c r="P20" s="73">
        <v>34509</v>
      </c>
      <c r="Q20" s="73">
        <v>32613</v>
      </c>
      <c r="R20" s="74">
        <v>5.8136326004967396</v>
      </c>
      <c r="S20" s="73">
        <v>22.5689291663044</v>
      </c>
      <c r="T20" s="73">
        <v>21.349546386410299</v>
      </c>
      <c r="U20" s="75">
        <v>5.4029270547521699</v>
      </c>
      <c r="V20" s="40"/>
      <c r="W20" s="40"/>
    </row>
    <row r="21" spans="1:23" ht="12" thickBot="1" x14ac:dyDescent="0.2">
      <c r="A21" s="48"/>
      <c r="B21" s="52" t="s">
        <v>19</v>
      </c>
      <c r="C21" s="59"/>
      <c r="D21" s="73">
        <v>314786.07329999999</v>
      </c>
      <c r="E21" s="73">
        <v>368048.5343</v>
      </c>
      <c r="F21" s="74">
        <v>85.528413772574595</v>
      </c>
      <c r="G21" s="73">
        <v>326215.8284</v>
      </c>
      <c r="H21" s="74">
        <v>-3.5037401943553101</v>
      </c>
      <c r="I21" s="73">
        <v>21826.669900000001</v>
      </c>
      <c r="J21" s="74">
        <v>6.9338105308104199</v>
      </c>
      <c r="K21" s="73">
        <v>25161.851299999998</v>
      </c>
      <c r="L21" s="74">
        <v>7.7132527331405303</v>
      </c>
      <c r="M21" s="74">
        <v>-0.13254912606529901</v>
      </c>
      <c r="N21" s="73">
        <v>9568104.5993000008</v>
      </c>
      <c r="O21" s="73">
        <v>72606785.549700007</v>
      </c>
      <c r="P21" s="73">
        <v>28531</v>
      </c>
      <c r="Q21" s="73">
        <v>26023</v>
      </c>
      <c r="R21" s="74">
        <v>9.6376282519309697</v>
      </c>
      <c r="S21" s="73">
        <v>11.033124436577801</v>
      </c>
      <c r="T21" s="73">
        <v>10.8915295430965</v>
      </c>
      <c r="U21" s="75">
        <v>1.28336170134946</v>
      </c>
      <c r="V21" s="40"/>
      <c r="W21" s="40"/>
    </row>
    <row r="22" spans="1:23" ht="12" thickBot="1" x14ac:dyDescent="0.2">
      <c r="A22" s="48"/>
      <c r="B22" s="52" t="s">
        <v>20</v>
      </c>
      <c r="C22" s="59"/>
      <c r="D22" s="73">
        <v>1260241.5242999999</v>
      </c>
      <c r="E22" s="73">
        <v>1236434.6895000001</v>
      </c>
      <c r="F22" s="74">
        <v>101.92544216060701</v>
      </c>
      <c r="G22" s="73">
        <v>1970370.6395</v>
      </c>
      <c r="H22" s="74">
        <v>-36.040382502867701</v>
      </c>
      <c r="I22" s="73">
        <v>158274.07920000001</v>
      </c>
      <c r="J22" s="74">
        <v>12.5590274680017</v>
      </c>
      <c r="K22" s="73">
        <v>142948.00459999999</v>
      </c>
      <c r="L22" s="74">
        <v>7.2548789417748498</v>
      </c>
      <c r="M22" s="74">
        <v>0.107214330433543</v>
      </c>
      <c r="N22" s="73">
        <v>36795150.844999999</v>
      </c>
      <c r="O22" s="73">
        <v>215242025.1047</v>
      </c>
      <c r="P22" s="73">
        <v>74303</v>
      </c>
      <c r="Q22" s="73">
        <v>65825</v>
      </c>
      <c r="R22" s="74">
        <v>12.879605013292799</v>
      </c>
      <c r="S22" s="73">
        <v>16.9608430924727</v>
      </c>
      <c r="T22" s="73">
        <v>16.176016255222201</v>
      </c>
      <c r="U22" s="75">
        <v>4.6272867036830503</v>
      </c>
      <c r="V22" s="40"/>
      <c r="W22" s="40"/>
    </row>
    <row r="23" spans="1:23" ht="12" thickBot="1" x14ac:dyDescent="0.2">
      <c r="A23" s="48"/>
      <c r="B23" s="52" t="s">
        <v>21</v>
      </c>
      <c r="C23" s="59"/>
      <c r="D23" s="73">
        <v>2705506.4204000002</v>
      </c>
      <c r="E23" s="73">
        <v>3312297.9654999999</v>
      </c>
      <c r="F23" s="74">
        <v>81.680647350565195</v>
      </c>
      <c r="G23" s="73">
        <v>2671620.1631</v>
      </c>
      <c r="H23" s="74">
        <v>1.2683785580013001</v>
      </c>
      <c r="I23" s="73">
        <v>306739.37910000002</v>
      </c>
      <c r="J23" s="74">
        <v>11.337595682166199</v>
      </c>
      <c r="K23" s="73">
        <v>65842.614700000006</v>
      </c>
      <c r="L23" s="74">
        <v>2.4645200545125401</v>
      </c>
      <c r="M23" s="74">
        <v>3.6586755477072499</v>
      </c>
      <c r="N23" s="73">
        <v>84204382.167799994</v>
      </c>
      <c r="O23" s="73">
        <v>481208453.1146</v>
      </c>
      <c r="P23" s="73">
        <v>82300</v>
      </c>
      <c r="Q23" s="73">
        <v>77589</v>
      </c>
      <c r="R23" s="74">
        <v>6.0717369730245201</v>
      </c>
      <c r="S23" s="73">
        <v>32.8737110619684</v>
      </c>
      <c r="T23" s="73">
        <v>33.443690448388303</v>
      </c>
      <c r="U23" s="75">
        <v>-1.73384558057792</v>
      </c>
      <c r="V23" s="40"/>
      <c r="W23" s="40"/>
    </row>
    <row r="24" spans="1:23" ht="12" thickBot="1" x14ac:dyDescent="0.2">
      <c r="A24" s="48"/>
      <c r="B24" s="52" t="s">
        <v>22</v>
      </c>
      <c r="C24" s="59"/>
      <c r="D24" s="73">
        <v>211312.54399999999</v>
      </c>
      <c r="E24" s="73">
        <v>295525.8162</v>
      </c>
      <c r="F24" s="74">
        <v>71.503920272397494</v>
      </c>
      <c r="G24" s="73">
        <v>230273.67189999999</v>
      </c>
      <c r="H24" s="74">
        <v>-8.2341709946911106</v>
      </c>
      <c r="I24" s="73">
        <v>36342.946300000003</v>
      </c>
      <c r="J24" s="74">
        <v>17.198669616130299</v>
      </c>
      <c r="K24" s="73">
        <v>40667.771000000001</v>
      </c>
      <c r="L24" s="74">
        <v>17.660625578446801</v>
      </c>
      <c r="M24" s="74">
        <v>-0.106345260476656</v>
      </c>
      <c r="N24" s="73">
        <v>6750267.0851999996</v>
      </c>
      <c r="O24" s="73">
        <v>45729863.082000002</v>
      </c>
      <c r="P24" s="73">
        <v>22870</v>
      </c>
      <c r="Q24" s="73">
        <v>20943</v>
      </c>
      <c r="R24" s="74">
        <v>9.2011650670868601</v>
      </c>
      <c r="S24" s="73">
        <v>9.2397264538697002</v>
      </c>
      <c r="T24" s="73">
        <v>8.9468999570262095</v>
      </c>
      <c r="U24" s="75">
        <v>3.1692117543246798</v>
      </c>
      <c r="V24" s="40"/>
      <c r="W24" s="40"/>
    </row>
    <row r="25" spans="1:23" ht="12" thickBot="1" x14ac:dyDescent="0.2">
      <c r="A25" s="48"/>
      <c r="B25" s="52" t="s">
        <v>23</v>
      </c>
      <c r="C25" s="59"/>
      <c r="D25" s="73">
        <v>290085.15490000002</v>
      </c>
      <c r="E25" s="73">
        <v>252879.7726</v>
      </c>
      <c r="F25" s="74">
        <v>114.712676271997</v>
      </c>
      <c r="G25" s="73">
        <v>204273.0698</v>
      </c>
      <c r="H25" s="74">
        <v>42.008515945844998</v>
      </c>
      <c r="I25" s="73">
        <v>19781.427</v>
      </c>
      <c r="J25" s="74">
        <v>6.8191793567717003</v>
      </c>
      <c r="K25" s="73">
        <v>13707.8647</v>
      </c>
      <c r="L25" s="74">
        <v>6.7105589167583997</v>
      </c>
      <c r="M25" s="74">
        <v>0.44307136325907898</v>
      </c>
      <c r="N25" s="73">
        <v>6871936.5206000004</v>
      </c>
      <c r="O25" s="73">
        <v>53665651.743500002</v>
      </c>
      <c r="P25" s="73">
        <v>17934</v>
      </c>
      <c r="Q25" s="73">
        <v>16955</v>
      </c>
      <c r="R25" s="74">
        <v>5.7741079327632097</v>
      </c>
      <c r="S25" s="73">
        <v>16.1751508252481</v>
      </c>
      <c r="T25" s="73">
        <v>17.399546322618701</v>
      </c>
      <c r="U25" s="75">
        <v>-7.5696079164799901</v>
      </c>
      <c r="V25" s="40"/>
      <c r="W25" s="40"/>
    </row>
    <row r="26" spans="1:23" ht="12" thickBot="1" x14ac:dyDescent="0.2">
      <c r="A26" s="48"/>
      <c r="B26" s="52" t="s">
        <v>24</v>
      </c>
      <c r="C26" s="59"/>
      <c r="D26" s="73">
        <v>538696.32799999998</v>
      </c>
      <c r="E26" s="73">
        <v>711577.9362</v>
      </c>
      <c r="F26" s="74">
        <v>75.704473198925996</v>
      </c>
      <c r="G26" s="73">
        <v>567627.09380000003</v>
      </c>
      <c r="H26" s="74">
        <v>-5.0967908537138404</v>
      </c>
      <c r="I26" s="73">
        <v>111421.9329</v>
      </c>
      <c r="J26" s="74">
        <v>20.6836258404939</v>
      </c>
      <c r="K26" s="73">
        <v>109877.4151</v>
      </c>
      <c r="L26" s="74">
        <v>19.357323901581498</v>
      </c>
      <c r="M26" s="74">
        <v>1.4056735850532E-2</v>
      </c>
      <c r="N26" s="73">
        <v>15802456.185000001</v>
      </c>
      <c r="O26" s="73">
        <v>107907647.4559</v>
      </c>
      <c r="P26" s="73">
        <v>34654</v>
      </c>
      <c r="Q26" s="73">
        <v>30979</v>
      </c>
      <c r="R26" s="74">
        <v>11.8628748507053</v>
      </c>
      <c r="S26" s="73">
        <v>15.544997056616801</v>
      </c>
      <c r="T26" s="73">
        <v>14.2050147842087</v>
      </c>
      <c r="U26" s="75">
        <v>8.6200226833610696</v>
      </c>
      <c r="V26" s="40"/>
      <c r="W26" s="40"/>
    </row>
    <row r="27" spans="1:23" ht="12" thickBot="1" x14ac:dyDescent="0.2">
      <c r="A27" s="48"/>
      <c r="B27" s="52" t="s">
        <v>25</v>
      </c>
      <c r="C27" s="59"/>
      <c r="D27" s="73">
        <v>215485.7868</v>
      </c>
      <c r="E27" s="73">
        <v>219198.1029</v>
      </c>
      <c r="F27" s="74">
        <v>98.306410479431193</v>
      </c>
      <c r="G27" s="73">
        <v>194627.66200000001</v>
      </c>
      <c r="H27" s="74">
        <v>10.7169374515736</v>
      </c>
      <c r="I27" s="73">
        <v>61686.960700000003</v>
      </c>
      <c r="J27" s="74">
        <v>28.6269278433913</v>
      </c>
      <c r="K27" s="73">
        <v>63365.963900000002</v>
      </c>
      <c r="L27" s="74">
        <v>32.5575322895262</v>
      </c>
      <c r="M27" s="74">
        <v>-2.6496925110295999E-2</v>
      </c>
      <c r="N27" s="73">
        <v>6890538.0422</v>
      </c>
      <c r="O27" s="73">
        <v>40979912.628700003</v>
      </c>
      <c r="P27" s="73">
        <v>28580</v>
      </c>
      <c r="Q27" s="73">
        <v>25472</v>
      </c>
      <c r="R27" s="74">
        <v>12.201633165829101</v>
      </c>
      <c r="S27" s="73">
        <v>7.5397406158152602</v>
      </c>
      <c r="T27" s="73">
        <v>7.1744702025753799</v>
      </c>
      <c r="U27" s="75">
        <v>4.84460184842027</v>
      </c>
      <c r="V27" s="40"/>
      <c r="W27" s="40"/>
    </row>
    <row r="28" spans="1:23" ht="12" thickBot="1" x14ac:dyDescent="0.2">
      <c r="A28" s="48"/>
      <c r="B28" s="52" t="s">
        <v>26</v>
      </c>
      <c r="C28" s="59"/>
      <c r="D28" s="73">
        <v>762547.21499999997</v>
      </c>
      <c r="E28" s="73">
        <v>918254.80279999995</v>
      </c>
      <c r="F28" s="74">
        <v>83.043095737130201</v>
      </c>
      <c r="G28" s="73">
        <v>798802.22640000004</v>
      </c>
      <c r="H28" s="74">
        <v>-4.5386718015787402</v>
      </c>
      <c r="I28" s="73">
        <v>30475.534199999998</v>
      </c>
      <c r="J28" s="74">
        <v>3.99654389925219</v>
      </c>
      <c r="K28" s="73">
        <v>28187.2274</v>
      </c>
      <c r="L28" s="74">
        <v>3.5286866346170198</v>
      </c>
      <c r="M28" s="74">
        <v>8.1182401075743996E-2</v>
      </c>
      <c r="N28" s="73">
        <v>24116496.212200001</v>
      </c>
      <c r="O28" s="73">
        <v>142839834.7078</v>
      </c>
      <c r="P28" s="73">
        <v>41549</v>
      </c>
      <c r="Q28" s="73">
        <v>38664</v>
      </c>
      <c r="R28" s="74">
        <v>7.4617214980343496</v>
      </c>
      <c r="S28" s="73">
        <v>18.352961924474702</v>
      </c>
      <c r="T28" s="73">
        <v>17.602362246534199</v>
      </c>
      <c r="U28" s="75">
        <v>4.0898013139748697</v>
      </c>
      <c r="V28" s="40"/>
      <c r="W28" s="40"/>
    </row>
    <row r="29" spans="1:23" ht="12" thickBot="1" x14ac:dyDescent="0.2">
      <c r="A29" s="48"/>
      <c r="B29" s="52" t="s">
        <v>27</v>
      </c>
      <c r="C29" s="59"/>
      <c r="D29" s="73">
        <v>673941.20070000004</v>
      </c>
      <c r="E29" s="73">
        <v>660162.87410000002</v>
      </c>
      <c r="F29" s="74">
        <v>102.08711018758601</v>
      </c>
      <c r="G29" s="73">
        <v>653814.47869999998</v>
      </c>
      <c r="H29" s="74">
        <v>3.0783536699919201</v>
      </c>
      <c r="I29" s="73">
        <v>91840.74</v>
      </c>
      <c r="J29" s="74">
        <v>13.6274113979985</v>
      </c>
      <c r="K29" s="73">
        <v>95821.577600000004</v>
      </c>
      <c r="L29" s="74">
        <v>14.6557747987663</v>
      </c>
      <c r="M29" s="74">
        <v>-4.1544271130848E-2</v>
      </c>
      <c r="N29" s="73">
        <v>20897047.331300002</v>
      </c>
      <c r="O29" s="73">
        <v>109410630.7682</v>
      </c>
      <c r="P29" s="73">
        <v>97304</v>
      </c>
      <c r="Q29" s="73">
        <v>92916</v>
      </c>
      <c r="R29" s="74">
        <v>4.7225450944939498</v>
      </c>
      <c r="S29" s="73">
        <v>6.9261407619419497</v>
      </c>
      <c r="T29" s="73">
        <v>6.3246037819105396</v>
      </c>
      <c r="U29" s="75">
        <v>8.6850238929125307</v>
      </c>
      <c r="V29" s="40"/>
      <c r="W29" s="40"/>
    </row>
    <row r="30" spans="1:23" ht="12" thickBot="1" x14ac:dyDescent="0.2">
      <c r="A30" s="48"/>
      <c r="B30" s="52" t="s">
        <v>28</v>
      </c>
      <c r="C30" s="59"/>
      <c r="D30" s="73">
        <v>1501517.3018</v>
      </c>
      <c r="E30" s="73">
        <v>1554342.1251000001</v>
      </c>
      <c r="F30" s="74">
        <v>96.601467434552006</v>
      </c>
      <c r="G30" s="73">
        <v>1150766.4874</v>
      </c>
      <c r="H30" s="74">
        <v>30.479755731545001</v>
      </c>
      <c r="I30" s="73">
        <v>124379.6153</v>
      </c>
      <c r="J30" s="74">
        <v>8.2835952107175395</v>
      </c>
      <c r="K30" s="73">
        <v>115702.67230000001</v>
      </c>
      <c r="L30" s="74">
        <v>10.054400572736</v>
      </c>
      <c r="M30" s="74">
        <v>7.4993453716452996E-2</v>
      </c>
      <c r="N30" s="73">
        <v>38562563.682999998</v>
      </c>
      <c r="O30" s="73">
        <v>193132073.72999999</v>
      </c>
      <c r="P30" s="73">
        <v>80468</v>
      </c>
      <c r="Q30" s="73">
        <v>68769</v>
      </c>
      <c r="R30" s="74">
        <v>17.012025767424301</v>
      </c>
      <c r="S30" s="73">
        <v>18.659806405030601</v>
      </c>
      <c r="T30" s="73">
        <v>16.824712898253601</v>
      </c>
      <c r="U30" s="75">
        <v>9.8344723784608501</v>
      </c>
      <c r="V30" s="40"/>
      <c r="W30" s="40"/>
    </row>
    <row r="31" spans="1:23" ht="12" thickBot="1" x14ac:dyDescent="0.2">
      <c r="A31" s="48"/>
      <c r="B31" s="52" t="s">
        <v>29</v>
      </c>
      <c r="C31" s="59"/>
      <c r="D31" s="73">
        <v>904891.32550000004</v>
      </c>
      <c r="E31" s="73">
        <v>1020861.8317</v>
      </c>
      <c r="F31" s="74">
        <v>88.6399410185726</v>
      </c>
      <c r="G31" s="73">
        <v>719190.01540000003</v>
      </c>
      <c r="H31" s="74">
        <v>25.820896581373798</v>
      </c>
      <c r="I31" s="73">
        <v>12228.397499999999</v>
      </c>
      <c r="J31" s="74">
        <v>1.35136641886175</v>
      </c>
      <c r="K31" s="73">
        <v>41886.161899999999</v>
      </c>
      <c r="L31" s="74">
        <v>5.82407444529158</v>
      </c>
      <c r="M31" s="74">
        <v>-0.70805638556250705</v>
      </c>
      <c r="N31" s="73">
        <v>35894202.538099997</v>
      </c>
      <c r="O31" s="73">
        <v>192308709.56150001</v>
      </c>
      <c r="P31" s="73">
        <v>29265</v>
      </c>
      <c r="Q31" s="73">
        <v>23242</v>
      </c>
      <c r="R31" s="74">
        <v>25.914293090095502</v>
      </c>
      <c r="S31" s="73">
        <v>30.920598855287899</v>
      </c>
      <c r="T31" s="73">
        <v>24.1628663669219</v>
      </c>
      <c r="U31" s="75">
        <v>21.8551151612326</v>
      </c>
      <c r="V31" s="40"/>
      <c r="W31" s="40"/>
    </row>
    <row r="32" spans="1:23" ht="12" thickBot="1" x14ac:dyDescent="0.2">
      <c r="A32" s="48"/>
      <c r="B32" s="52" t="s">
        <v>30</v>
      </c>
      <c r="C32" s="59"/>
      <c r="D32" s="73">
        <v>108362.6568</v>
      </c>
      <c r="E32" s="73">
        <v>189459.56640000001</v>
      </c>
      <c r="F32" s="74">
        <v>57.195663887046699</v>
      </c>
      <c r="G32" s="73">
        <v>191446.31760000001</v>
      </c>
      <c r="H32" s="74">
        <v>-43.397889205469902</v>
      </c>
      <c r="I32" s="73">
        <v>31637.238499999999</v>
      </c>
      <c r="J32" s="74">
        <v>29.195702130477901</v>
      </c>
      <c r="K32" s="73">
        <v>53425.883000000002</v>
      </c>
      <c r="L32" s="74">
        <v>27.906456321414201</v>
      </c>
      <c r="M32" s="74">
        <v>-0.407829375510743</v>
      </c>
      <c r="N32" s="73">
        <v>3266232.6296999999</v>
      </c>
      <c r="O32" s="73">
        <v>19891422.828000002</v>
      </c>
      <c r="P32" s="73">
        <v>21591</v>
      </c>
      <c r="Q32" s="73">
        <v>20818</v>
      </c>
      <c r="R32" s="74">
        <v>3.71313286578923</v>
      </c>
      <c r="S32" s="73">
        <v>5.0188808670279297</v>
      </c>
      <c r="T32" s="73">
        <v>4.7905565856470398</v>
      </c>
      <c r="U32" s="75">
        <v>4.5493066568065501</v>
      </c>
      <c r="V32" s="40"/>
      <c r="W32" s="40"/>
    </row>
    <row r="33" spans="1:23" ht="12" thickBot="1" x14ac:dyDescent="0.2">
      <c r="A33" s="48"/>
      <c r="B33" s="52" t="s">
        <v>31</v>
      </c>
      <c r="C33" s="59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3">
        <v>44.088200000000001</v>
      </c>
      <c r="O33" s="73">
        <v>182.46440000000001</v>
      </c>
      <c r="P33" s="76"/>
      <c r="Q33" s="76"/>
      <c r="R33" s="76"/>
      <c r="S33" s="76"/>
      <c r="T33" s="76"/>
      <c r="U33" s="77"/>
      <c r="V33" s="40"/>
      <c r="W33" s="40"/>
    </row>
    <row r="34" spans="1:23" ht="12" thickBot="1" x14ac:dyDescent="0.2">
      <c r="A34" s="48"/>
      <c r="B34" s="52" t="s">
        <v>71</v>
      </c>
      <c r="C34" s="59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3">
        <v>1</v>
      </c>
      <c r="P34" s="76"/>
      <c r="Q34" s="76"/>
      <c r="R34" s="76"/>
      <c r="S34" s="76"/>
      <c r="T34" s="76"/>
      <c r="U34" s="77"/>
      <c r="V34" s="40"/>
      <c r="W34" s="40"/>
    </row>
    <row r="35" spans="1:23" ht="12" customHeight="1" thickBot="1" x14ac:dyDescent="0.2">
      <c r="A35" s="48"/>
      <c r="B35" s="52" t="s">
        <v>32</v>
      </c>
      <c r="C35" s="59"/>
      <c r="D35" s="73">
        <v>142556.10630000001</v>
      </c>
      <c r="E35" s="73">
        <v>194704.8646</v>
      </c>
      <c r="F35" s="74">
        <v>73.216509814927406</v>
      </c>
      <c r="G35" s="73">
        <v>160701.61869999999</v>
      </c>
      <c r="H35" s="74">
        <v>-11.2914310053555</v>
      </c>
      <c r="I35" s="73">
        <v>15676.1777</v>
      </c>
      <c r="J35" s="74">
        <v>10.996496822809201</v>
      </c>
      <c r="K35" s="73">
        <v>10669.1576</v>
      </c>
      <c r="L35" s="74">
        <v>6.63911022571423</v>
      </c>
      <c r="M35" s="74">
        <v>0.469298541433112</v>
      </c>
      <c r="N35" s="73">
        <v>4103795.9517999999</v>
      </c>
      <c r="O35" s="73">
        <v>30399130.740400001</v>
      </c>
      <c r="P35" s="73">
        <v>10535</v>
      </c>
      <c r="Q35" s="73">
        <v>8662</v>
      </c>
      <c r="R35" s="74">
        <v>21.623181713230199</v>
      </c>
      <c r="S35" s="73">
        <v>13.5316664736592</v>
      </c>
      <c r="T35" s="73">
        <v>13.425791052874599</v>
      </c>
      <c r="U35" s="75">
        <v>0.78242706462432898</v>
      </c>
      <c r="V35" s="40"/>
      <c r="W35" s="40"/>
    </row>
    <row r="36" spans="1:23" ht="12" customHeight="1" thickBot="1" x14ac:dyDescent="0.2">
      <c r="A36" s="48"/>
      <c r="B36" s="52" t="s">
        <v>70</v>
      </c>
      <c r="C36" s="59"/>
      <c r="D36" s="73">
        <v>288324.8</v>
      </c>
      <c r="E36" s="76"/>
      <c r="F36" s="76"/>
      <c r="G36" s="76"/>
      <c r="H36" s="76"/>
      <c r="I36" s="73">
        <v>-3984.34</v>
      </c>
      <c r="J36" s="74">
        <v>-1.38189292076159</v>
      </c>
      <c r="K36" s="76"/>
      <c r="L36" s="76"/>
      <c r="M36" s="76"/>
      <c r="N36" s="73">
        <v>3007241.53</v>
      </c>
      <c r="O36" s="73">
        <v>6873427.4199999999</v>
      </c>
      <c r="P36" s="73">
        <v>143</v>
      </c>
      <c r="Q36" s="73">
        <v>62</v>
      </c>
      <c r="R36" s="74">
        <v>130.64516129032299</v>
      </c>
      <c r="S36" s="73">
        <v>2016.2573426573399</v>
      </c>
      <c r="T36" s="73">
        <v>1467.6188709677399</v>
      </c>
      <c r="U36" s="75">
        <v>27.2107364512567</v>
      </c>
      <c r="V36" s="40"/>
      <c r="W36" s="40"/>
    </row>
    <row r="37" spans="1:23" ht="12" customHeight="1" thickBot="1" x14ac:dyDescent="0.2">
      <c r="A37" s="48"/>
      <c r="B37" s="52" t="s">
        <v>36</v>
      </c>
      <c r="C37" s="59"/>
      <c r="D37" s="73">
        <v>501232.43</v>
      </c>
      <c r="E37" s="73">
        <v>152838.06649999999</v>
      </c>
      <c r="F37" s="74">
        <v>327.94999405465501</v>
      </c>
      <c r="G37" s="73">
        <v>211943.7</v>
      </c>
      <c r="H37" s="74">
        <v>136.49319607046601</v>
      </c>
      <c r="I37" s="73">
        <v>-82082.41</v>
      </c>
      <c r="J37" s="74">
        <v>-16.3761171638475</v>
      </c>
      <c r="K37" s="73">
        <v>-24424.39</v>
      </c>
      <c r="L37" s="74">
        <v>-11.5239990620151</v>
      </c>
      <c r="M37" s="74">
        <v>2.36067390014653</v>
      </c>
      <c r="N37" s="73">
        <v>12495256.949999999</v>
      </c>
      <c r="O37" s="73">
        <v>81626719.450000003</v>
      </c>
      <c r="P37" s="73">
        <v>178</v>
      </c>
      <c r="Q37" s="73">
        <v>73</v>
      </c>
      <c r="R37" s="74">
        <v>143.835616438356</v>
      </c>
      <c r="S37" s="73">
        <v>2815.9125280898902</v>
      </c>
      <c r="T37" s="73">
        <v>1701.31260273973</v>
      </c>
      <c r="U37" s="75">
        <v>39.582192778773098</v>
      </c>
      <c r="V37" s="40"/>
      <c r="W37" s="40"/>
    </row>
    <row r="38" spans="1:23" ht="12" customHeight="1" thickBot="1" x14ac:dyDescent="0.2">
      <c r="A38" s="48"/>
      <c r="B38" s="52" t="s">
        <v>37</v>
      </c>
      <c r="C38" s="59"/>
      <c r="D38" s="73">
        <v>1195820.82</v>
      </c>
      <c r="E38" s="73">
        <v>123453.28879999999</v>
      </c>
      <c r="F38" s="74">
        <v>968.64233559406</v>
      </c>
      <c r="G38" s="73">
        <v>239437.71</v>
      </c>
      <c r="H38" s="74">
        <v>399.42877418932898</v>
      </c>
      <c r="I38" s="73">
        <v>-155493.04</v>
      </c>
      <c r="J38" s="74">
        <v>-13.003038364894801</v>
      </c>
      <c r="K38" s="73">
        <v>-8521.2900000000009</v>
      </c>
      <c r="L38" s="74">
        <v>-3.5588755004380901</v>
      </c>
      <c r="M38" s="74">
        <v>17.247593967579999</v>
      </c>
      <c r="N38" s="73">
        <v>18514314.140000001</v>
      </c>
      <c r="O38" s="73">
        <v>65308397.340000004</v>
      </c>
      <c r="P38" s="73">
        <v>413</v>
      </c>
      <c r="Q38" s="73">
        <v>93</v>
      </c>
      <c r="R38" s="74">
        <v>344.08602150537598</v>
      </c>
      <c r="S38" s="73">
        <v>2895.4499273607798</v>
      </c>
      <c r="T38" s="73">
        <v>2460.2792473118302</v>
      </c>
      <c r="U38" s="75">
        <v>15.0294666102414</v>
      </c>
      <c r="V38" s="40"/>
      <c r="W38" s="40"/>
    </row>
    <row r="39" spans="1:23" ht="12" thickBot="1" x14ac:dyDescent="0.2">
      <c r="A39" s="48"/>
      <c r="B39" s="52" t="s">
        <v>38</v>
      </c>
      <c r="C39" s="59"/>
      <c r="D39" s="73">
        <v>400776.16</v>
      </c>
      <c r="E39" s="73">
        <v>97594.9041</v>
      </c>
      <c r="F39" s="74">
        <v>410.65275251395002</v>
      </c>
      <c r="G39" s="73">
        <v>164000.22</v>
      </c>
      <c r="H39" s="74">
        <v>144.37537949644201</v>
      </c>
      <c r="I39" s="73">
        <v>-64704.99</v>
      </c>
      <c r="J39" s="74">
        <v>-16.144919897430999</v>
      </c>
      <c r="K39" s="73">
        <v>-11622.26</v>
      </c>
      <c r="L39" s="74">
        <v>-7.0867343958440996</v>
      </c>
      <c r="M39" s="74">
        <v>4.5673328595299001</v>
      </c>
      <c r="N39" s="73">
        <v>10372515.35</v>
      </c>
      <c r="O39" s="73">
        <v>49903972.719999999</v>
      </c>
      <c r="P39" s="73">
        <v>177</v>
      </c>
      <c r="Q39" s="73">
        <v>89</v>
      </c>
      <c r="R39" s="74">
        <v>98.876404494382001</v>
      </c>
      <c r="S39" s="73">
        <v>2264.2720903954801</v>
      </c>
      <c r="T39" s="73">
        <v>1292.7321348314599</v>
      </c>
      <c r="U39" s="75">
        <v>42.907385542800597</v>
      </c>
      <c r="V39" s="40"/>
      <c r="W39" s="40"/>
    </row>
    <row r="40" spans="1:23" ht="12" customHeight="1" thickBot="1" x14ac:dyDescent="0.2">
      <c r="A40" s="48"/>
      <c r="B40" s="52" t="s">
        <v>73</v>
      </c>
      <c r="C40" s="59"/>
      <c r="D40" s="73">
        <v>1.86</v>
      </c>
      <c r="E40" s="76"/>
      <c r="F40" s="76"/>
      <c r="G40" s="73">
        <v>2.35</v>
      </c>
      <c r="H40" s="74">
        <v>-20.851063829787201</v>
      </c>
      <c r="I40" s="73">
        <v>1.85</v>
      </c>
      <c r="J40" s="74">
        <v>99.462365591397898</v>
      </c>
      <c r="K40" s="73">
        <v>1.54</v>
      </c>
      <c r="L40" s="74">
        <v>65.531914893617</v>
      </c>
      <c r="M40" s="74">
        <v>0.201298701298701</v>
      </c>
      <c r="N40" s="73">
        <v>471.19</v>
      </c>
      <c r="O40" s="73">
        <v>3068.43</v>
      </c>
      <c r="P40" s="73">
        <v>5</v>
      </c>
      <c r="Q40" s="73">
        <v>4</v>
      </c>
      <c r="R40" s="74">
        <v>25</v>
      </c>
      <c r="S40" s="73">
        <v>0.372</v>
      </c>
      <c r="T40" s="73">
        <v>13.2475</v>
      </c>
      <c r="U40" s="75">
        <v>-3461.1559139784999</v>
      </c>
      <c r="V40" s="40"/>
      <c r="W40" s="40"/>
    </row>
    <row r="41" spans="1:23" ht="12" customHeight="1" thickBot="1" x14ac:dyDescent="0.2">
      <c r="A41" s="48"/>
      <c r="B41" s="52" t="s">
        <v>33</v>
      </c>
      <c r="C41" s="59"/>
      <c r="D41" s="73">
        <v>142226.06770000001</v>
      </c>
      <c r="E41" s="73">
        <v>121888.6522</v>
      </c>
      <c r="F41" s="74">
        <v>116.685241105652</v>
      </c>
      <c r="G41" s="73">
        <v>199955.55660000001</v>
      </c>
      <c r="H41" s="74">
        <v>-28.871160112586701</v>
      </c>
      <c r="I41" s="73">
        <v>7475.8752999999997</v>
      </c>
      <c r="J41" s="74">
        <v>5.2563326968787401</v>
      </c>
      <c r="K41" s="73">
        <v>10140.9791</v>
      </c>
      <c r="L41" s="74">
        <v>5.0716165494147596</v>
      </c>
      <c r="M41" s="74">
        <v>-0.26280537349692401</v>
      </c>
      <c r="N41" s="73">
        <v>4087855.5628999998</v>
      </c>
      <c r="O41" s="73">
        <v>34653064.322999999</v>
      </c>
      <c r="P41" s="73">
        <v>226</v>
      </c>
      <c r="Q41" s="73">
        <v>209</v>
      </c>
      <c r="R41" s="74">
        <v>8.1339712918660396</v>
      </c>
      <c r="S41" s="73">
        <v>629.31888362831899</v>
      </c>
      <c r="T41" s="73">
        <v>563.46051626794304</v>
      </c>
      <c r="U41" s="75">
        <v>10.465023229665601</v>
      </c>
      <c r="V41" s="40"/>
      <c r="W41" s="40"/>
    </row>
    <row r="42" spans="1:23" ht="12" thickBot="1" x14ac:dyDescent="0.2">
      <c r="A42" s="48"/>
      <c r="B42" s="52" t="s">
        <v>34</v>
      </c>
      <c r="C42" s="59"/>
      <c r="D42" s="73">
        <v>585193.34439999994</v>
      </c>
      <c r="E42" s="73">
        <v>378702.61969999998</v>
      </c>
      <c r="F42" s="74">
        <v>154.525824210981</v>
      </c>
      <c r="G42" s="73">
        <v>477312.57679999998</v>
      </c>
      <c r="H42" s="74">
        <v>22.601702289777201</v>
      </c>
      <c r="I42" s="73">
        <v>33149.679499999998</v>
      </c>
      <c r="J42" s="74">
        <v>5.6647396654841398</v>
      </c>
      <c r="K42" s="73">
        <v>26269.310700000002</v>
      </c>
      <c r="L42" s="74">
        <v>5.50358653361174</v>
      </c>
      <c r="M42" s="74">
        <v>0.26191660978755699</v>
      </c>
      <c r="N42" s="73">
        <v>12687999.9782</v>
      </c>
      <c r="O42" s="73">
        <v>83582162.564500004</v>
      </c>
      <c r="P42" s="73">
        <v>2702</v>
      </c>
      <c r="Q42" s="73">
        <v>2314</v>
      </c>
      <c r="R42" s="74">
        <v>16.7675021607606</v>
      </c>
      <c r="S42" s="73">
        <v>216.57784766839401</v>
      </c>
      <c r="T42" s="73">
        <v>198.919967502161</v>
      </c>
      <c r="U42" s="75">
        <v>8.1531330910949595</v>
      </c>
      <c r="V42" s="40"/>
      <c r="W42" s="40"/>
    </row>
    <row r="43" spans="1:23" ht="12" thickBot="1" x14ac:dyDescent="0.2">
      <c r="A43" s="48"/>
      <c r="B43" s="52" t="s">
        <v>39</v>
      </c>
      <c r="C43" s="59"/>
      <c r="D43" s="73">
        <v>183155.55</v>
      </c>
      <c r="E43" s="73">
        <v>65785.881200000003</v>
      </c>
      <c r="F43" s="74">
        <v>278.41163887913399</v>
      </c>
      <c r="G43" s="73">
        <v>76035.09</v>
      </c>
      <c r="H43" s="74">
        <v>140.882926554042</v>
      </c>
      <c r="I43" s="73">
        <v>-18990.740000000002</v>
      </c>
      <c r="J43" s="74">
        <v>-10.368640207736</v>
      </c>
      <c r="K43" s="73">
        <v>-9861.5300000000007</v>
      </c>
      <c r="L43" s="74">
        <v>-12.9697091171984</v>
      </c>
      <c r="M43" s="74">
        <v>0.92573971787339304</v>
      </c>
      <c r="N43" s="73">
        <v>5818474.9400000004</v>
      </c>
      <c r="O43" s="73">
        <v>37290339.270000003</v>
      </c>
      <c r="P43" s="73">
        <v>101</v>
      </c>
      <c r="Q43" s="73">
        <v>44</v>
      </c>
      <c r="R43" s="74">
        <v>129.54545454545499</v>
      </c>
      <c r="S43" s="73">
        <v>1813.42128712871</v>
      </c>
      <c r="T43" s="73">
        <v>1572.3193181818201</v>
      </c>
      <c r="U43" s="75">
        <v>13.295419583865399</v>
      </c>
      <c r="V43" s="40"/>
      <c r="W43" s="40"/>
    </row>
    <row r="44" spans="1:23" ht="12" thickBot="1" x14ac:dyDescent="0.2">
      <c r="A44" s="48"/>
      <c r="B44" s="52" t="s">
        <v>40</v>
      </c>
      <c r="C44" s="59"/>
      <c r="D44" s="73">
        <v>83356.38</v>
      </c>
      <c r="E44" s="73">
        <v>13673.0221</v>
      </c>
      <c r="F44" s="74">
        <v>609.64122920564898</v>
      </c>
      <c r="G44" s="73">
        <v>49521.93</v>
      </c>
      <c r="H44" s="74">
        <v>68.322155457188401</v>
      </c>
      <c r="I44" s="73">
        <v>10755.6</v>
      </c>
      <c r="J44" s="74">
        <v>12.903151504419901</v>
      </c>
      <c r="K44" s="73">
        <v>6313.45</v>
      </c>
      <c r="L44" s="74">
        <v>12.7487963413381</v>
      </c>
      <c r="M44" s="74">
        <v>0.70360104221938902</v>
      </c>
      <c r="N44" s="73">
        <v>2735942.79</v>
      </c>
      <c r="O44" s="73">
        <v>13586753.18</v>
      </c>
      <c r="P44" s="73">
        <v>60</v>
      </c>
      <c r="Q44" s="73">
        <v>29</v>
      </c>
      <c r="R44" s="74">
        <v>106.89655172413801</v>
      </c>
      <c r="S44" s="73">
        <v>1389.2729999999999</v>
      </c>
      <c r="T44" s="73">
        <v>819.06965517241395</v>
      </c>
      <c r="U44" s="75">
        <v>41.043289895332798</v>
      </c>
      <c r="V44" s="40"/>
      <c r="W44" s="40"/>
    </row>
    <row r="45" spans="1:23" ht="12" thickBot="1" x14ac:dyDescent="0.2">
      <c r="A45" s="47"/>
      <c r="B45" s="52" t="s">
        <v>35</v>
      </c>
      <c r="C45" s="59"/>
      <c r="D45" s="78">
        <v>11520.5129</v>
      </c>
      <c r="E45" s="79"/>
      <c r="F45" s="79"/>
      <c r="G45" s="78">
        <v>44746.716099999998</v>
      </c>
      <c r="H45" s="80">
        <v>-74.253947766236195</v>
      </c>
      <c r="I45" s="78">
        <v>1970.4190000000001</v>
      </c>
      <c r="J45" s="80">
        <v>17.103570102334601</v>
      </c>
      <c r="K45" s="78">
        <v>4226.2509</v>
      </c>
      <c r="L45" s="80">
        <v>9.4448291815541801</v>
      </c>
      <c r="M45" s="80">
        <v>-0.53376667722212101</v>
      </c>
      <c r="N45" s="78">
        <v>395743.2254</v>
      </c>
      <c r="O45" s="78">
        <v>3721097.7785999998</v>
      </c>
      <c r="P45" s="78">
        <v>9</v>
      </c>
      <c r="Q45" s="78">
        <v>17</v>
      </c>
      <c r="R45" s="80">
        <v>-47.058823529411796</v>
      </c>
      <c r="S45" s="78">
        <v>1280.0569888888899</v>
      </c>
      <c r="T45" s="78">
        <v>165.14327647058801</v>
      </c>
      <c r="U45" s="81">
        <v>87.098755922270698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45:C45"/>
    <mergeCell ref="B37:C37"/>
    <mergeCell ref="B38:C38"/>
    <mergeCell ref="B39:C39"/>
    <mergeCell ref="B40:C40"/>
    <mergeCell ref="B25:C25"/>
    <mergeCell ref="B26:C26"/>
    <mergeCell ref="B27:C27"/>
    <mergeCell ref="B18:C1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3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56861</v>
      </c>
      <c r="D2" s="32">
        <v>583473.101346154</v>
      </c>
      <c r="E2" s="32">
        <v>459279.78150598297</v>
      </c>
      <c r="F2" s="32">
        <v>124193.319840171</v>
      </c>
      <c r="G2" s="32">
        <v>459279.78150598297</v>
      </c>
      <c r="H2" s="32">
        <v>0.212851834221046</v>
      </c>
    </row>
    <row r="3" spans="1:8" ht="14.25" x14ac:dyDescent="0.2">
      <c r="A3" s="32">
        <v>2</v>
      </c>
      <c r="B3" s="33">
        <v>13</v>
      </c>
      <c r="C3" s="32">
        <v>7580</v>
      </c>
      <c r="D3" s="32">
        <v>84657.696046645506</v>
      </c>
      <c r="E3" s="32">
        <v>64778.1514038651</v>
      </c>
      <c r="F3" s="32">
        <v>19879.544642780402</v>
      </c>
      <c r="G3" s="32">
        <v>64778.1514038651</v>
      </c>
      <c r="H3" s="32">
        <v>0.23482265134911101</v>
      </c>
    </row>
    <row r="4" spans="1:8" ht="14.25" x14ac:dyDescent="0.2">
      <c r="A4" s="32">
        <v>3</v>
      </c>
      <c r="B4" s="33">
        <v>14</v>
      </c>
      <c r="C4" s="32">
        <v>123568</v>
      </c>
      <c r="D4" s="32">
        <v>209064.14551282101</v>
      </c>
      <c r="E4" s="32">
        <v>158638.02727692301</v>
      </c>
      <c r="F4" s="32">
        <v>50426.118235897397</v>
      </c>
      <c r="G4" s="32">
        <v>158638.02727692301</v>
      </c>
      <c r="H4" s="32">
        <v>0.24119926500168401</v>
      </c>
    </row>
    <row r="5" spans="1:8" ht="14.25" x14ac:dyDescent="0.2">
      <c r="A5" s="32">
        <v>4</v>
      </c>
      <c r="B5" s="33">
        <v>15</v>
      </c>
      <c r="C5" s="32">
        <v>10181</v>
      </c>
      <c r="D5" s="32">
        <v>113077.097632479</v>
      </c>
      <c r="E5" s="32">
        <v>95728.072355555603</v>
      </c>
      <c r="F5" s="32">
        <v>17349.025276923101</v>
      </c>
      <c r="G5" s="32">
        <v>95728.072355555603</v>
      </c>
      <c r="H5" s="32">
        <v>0.15342651730689599</v>
      </c>
    </row>
    <row r="6" spans="1:8" ht="14.25" x14ac:dyDescent="0.2">
      <c r="A6" s="32">
        <v>5</v>
      </c>
      <c r="B6" s="33">
        <v>16</v>
      </c>
      <c r="C6" s="32">
        <v>3625</v>
      </c>
      <c r="D6" s="32">
        <v>249829.784458974</v>
      </c>
      <c r="E6" s="32">
        <v>196185.69505213699</v>
      </c>
      <c r="F6" s="32">
        <v>53644.0894068376</v>
      </c>
      <c r="G6" s="32">
        <v>196185.69505213699</v>
      </c>
      <c r="H6" s="32">
        <v>0.21472255409020999</v>
      </c>
    </row>
    <row r="7" spans="1:8" ht="14.25" x14ac:dyDescent="0.2">
      <c r="A7" s="32">
        <v>6</v>
      </c>
      <c r="B7" s="33">
        <v>17</v>
      </c>
      <c r="C7" s="32">
        <v>18511</v>
      </c>
      <c r="D7" s="32">
        <v>244076.85319316201</v>
      </c>
      <c r="E7" s="32">
        <v>167936.74135641</v>
      </c>
      <c r="F7" s="32">
        <v>76140.111836752098</v>
      </c>
      <c r="G7" s="32">
        <v>167936.74135641</v>
      </c>
      <c r="H7" s="32">
        <v>0.31195138269213502</v>
      </c>
    </row>
    <row r="8" spans="1:8" ht="14.25" x14ac:dyDescent="0.2">
      <c r="A8" s="32">
        <v>7</v>
      </c>
      <c r="B8" s="33">
        <v>18</v>
      </c>
      <c r="C8" s="32">
        <v>70347</v>
      </c>
      <c r="D8" s="32">
        <v>168199.65682991501</v>
      </c>
      <c r="E8" s="32">
        <v>131333.41974957299</v>
      </c>
      <c r="F8" s="32">
        <v>36866.237080341903</v>
      </c>
      <c r="G8" s="32">
        <v>131333.41974957299</v>
      </c>
      <c r="H8" s="32">
        <v>0.21918140485638099</v>
      </c>
    </row>
    <row r="9" spans="1:8" ht="14.25" x14ac:dyDescent="0.2">
      <c r="A9" s="32">
        <v>8</v>
      </c>
      <c r="B9" s="33">
        <v>19</v>
      </c>
      <c r="C9" s="32">
        <v>17837</v>
      </c>
      <c r="D9" s="32">
        <v>112847.16590427401</v>
      </c>
      <c r="E9" s="32">
        <v>88619.417295726496</v>
      </c>
      <c r="F9" s="32">
        <v>24227.748608547001</v>
      </c>
      <c r="G9" s="32">
        <v>88619.417295726496</v>
      </c>
      <c r="H9" s="32">
        <v>0.214695233277715</v>
      </c>
    </row>
    <row r="10" spans="1:8" ht="14.25" x14ac:dyDescent="0.2">
      <c r="A10" s="32">
        <v>9</v>
      </c>
      <c r="B10" s="33">
        <v>21</v>
      </c>
      <c r="C10" s="32">
        <v>181233</v>
      </c>
      <c r="D10" s="32">
        <v>807270.52230769198</v>
      </c>
      <c r="E10" s="32">
        <v>757294.57817692298</v>
      </c>
      <c r="F10" s="32">
        <v>49975.944130769203</v>
      </c>
      <c r="G10" s="32">
        <v>757294.57817692298</v>
      </c>
      <c r="H10" s="35">
        <v>6.1907307091935197E-2</v>
      </c>
    </row>
    <row r="11" spans="1:8" ht="14.25" x14ac:dyDescent="0.2">
      <c r="A11" s="32">
        <v>10</v>
      </c>
      <c r="B11" s="33">
        <v>22</v>
      </c>
      <c r="C11" s="32">
        <v>27772</v>
      </c>
      <c r="D11" s="32">
        <v>456244.93305128202</v>
      </c>
      <c r="E11" s="32">
        <v>395618.095812821</v>
      </c>
      <c r="F11" s="32">
        <v>60626.8372384615</v>
      </c>
      <c r="G11" s="32">
        <v>395618.095812821</v>
      </c>
      <c r="H11" s="32">
        <v>0.13288221489497001</v>
      </c>
    </row>
    <row r="12" spans="1:8" ht="14.25" x14ac:dyDescent="0.2">
      <c r="A12" s="32">
        <v>11</v>
      </c>
      <c r="B12" s="33">
        <v>23</v>
      </c>
      <c r="C12" s="32">
        <v>214450.43299999999</v>
      </c>
      <c r="D12" s="32">
        <v>1778327.1920310301</v>
      </c>
      <c r="E12" s="32">
        <v>1536361.08739654</v>
      </c>
      <c r="F12" s="32">
        <v>241966.104634483</v>
      </c>
      <c r="G12" s="32">
        <v>1536361.08739654</v>
      </c>
      <c r="H12" s="32">
        <v>0.13606388392348301</v>
      </c>
    </row>
    <row r="13" spans="1:8" ht="14.25" x14ac:dyDescent="0.2">
      <c r="A13" s="32">
        <v>12</v>
      </c>
      <c r="B13" s="33">
        <v>24</v>
      </c>
      <c r="C13" s="32">
        <v>14111.206</v>
      </c>
      <c r="D13" s="32">
        <v>437929.91280940198</v>
      </c>
      <c r="E13" s="32">
        <v>407601.735808547</v>
      </c>
      <c r="F13" s="32">
        <v>30328.177000854699</v>
      </c>
      <c r="G13" s="32">
        <v>407601.735808547</v>
      </c>
      <c r="H13" s="32">
        <v>6.9253494940078E-2</v>
      </c>
    </row>
    <row r="14" spans="1:8" ht="14.25" x14ac:dyDescent="0.2">
      <c r="A14" s="32">
        <v>13</v>
      </c>
      <c r="B14" s="33">
        <v>25</v>
      </c>
      <c r="C14" s="32">
        <v>71211</v>
      </c>
      <c r="D14" s="32">
        <v>778831.33017094003</v>
      </c>
      <c r="E14" s="32">
        <v>720482.19122991501</v>
      </c>
      <c r="F14" s="32">
        <v>58349.138941025602</v>
      </c>
      <c r="G14" s="32">
        <v>720482.19122991501</v>
      </c>
      <c r="H14" s="32">
        <v>7.4918838881608704E-2</v>
      </c>
    </row>
    <row r="15" spans="1:8" ht="14.25" x14ac:dyDescent="0.2">
      <c r="A15" s="32">
        <v>14</v>
      </c>
      <c r="B15" s="33">
        <v>26</v>
      </c>
      <c r="C15" s="32">
        <v>68705</v>
      </c>
      <c r="D15" s="32">
        <v>314786.16030793398</v>
      </c>
      <c r="E15" s="32">
        <v>292959.40353095101</v>
      </c>
      <c r="F15" s="32">
        <v>21826.756776983599</v>
      </c>
      <c r="G15" s="32">
        <v>292959.40353095101</v>
      </c>
      <c r="H15" s="32">
        <v>6.9338362130126396E-2</v>
      </c>
    </row>
    <row r="16" spans="1:8" ht="14.25" x14ac:dyDescent="0.2">
      <c r="A16" s="32">
        <v>15</v>
      </c>
      <c r="B16" s="33">
        <v>27</v>
      </c>
      <c r="C16" s="32">
        <v>181353.42300000001</v>
      </c>
      <c r="D16" s="32">
        <v>1260242.2877700899</v>
      </c>
      <c r="E16" s="32">
        <v>1101967.4448102601</v>
      </c>
      <c r="F16" s="32">
        <v>158274.84295982899</v>
      </c>
      <c r="G16" s="32">
        <v>1101967.4448102601</v>
      </c>
      <c r="H16" s="32">
        <v>0.12559080463795999</v>
      </c>
    </row>
    <row r="17" spans="1:8" ht="14.25" x14ac:dyDescent="0.2">
      <c r="A17" s="32">
        <v>16</v>
      </c>
      <c r="B17" s="33">
        <v>29</v>
      </c>
      <c r="C17" s="32">
        <v>203292</v>
      </c>
      <c r="D17" s="32">
        <v>2705507.9601760702</v>
      </c>
      <c r="E17" s="32">
        <v>2398767.0733324802</v>
      </c>
      <c r="F17" s="32">
        <v>306740.88684359001</v>
      </c>
      <c r="G17" s="32">
        <v>2398767.0733324802</v>
      </c>
      <c r="H17" s="32">
        <v>0.113376449583104</v>
      </c>
    </row>
    <row r="18" spans="1:8" ht="14.25" x14ac:dyDescent="0.2">
      <c r="A18" s="32">
        <v>17</v>
      </c>
      <c r="B18" s="33">
        <v>31</v>
      </c>
      <c r="C18" s="32">
        <v>27102.565999999999</v>
      </c>
      <c r="D18" s="32">
        <v>211312.552334445</v>
      </c>
      <c r="E18" s="32">
        <v>174969.60250963501</v>
      </c>
      <c r="F18" s="32">
        <v>36342.949824810101</v>
      </c>
      <c r="G18" s="32">
        <v>174969.60250963501</v>
      </c>
      <c r="H18" s="32">
        <v>0.17198670605847399</v>
      </c>
    </row>
    <row r="19" spans="1:8" ht="14.25" x14ac:dyDescent="0.2">
      <c r="A19" s="32">
        <v>18</v>
      </c>
      <c r="B19" s="33">
        <v>32</v>
      </c>
      <c r="C19" s="32">
        <v>24283.022000000001</v>
      </c>
      <c r="D19" s="32">
        <v>290085.15514426999</v>
      </c>
      <c r="E19" s="32">
        <v>270303.73046561203</v>
      </c>
      <c r="F19" s="32">
        <v>19781.424678658099</v>
      </c>
      <c r="G19" s="32">
        <v>270303.73046561203</v>
      </c>
      <c r="H19" s="32">
        <v>6.8191785508017494E-2</v>
      </c>
    </row>
    <row r="20" spans="1:8" ht="14.25" x14ac:dyDescent="0.2">
      <c r="A20" s="32">
        <v>19</v>
      </c>
      <c r="B20" s="33">
        <v>33</v>
      </c>
      <c r="C20" s="32">
        <v>47244.91</v>
      </c>
      <c r="D20" s="32">
        <v>538696.38073272095</v>
      </c>
      <c r="E20" s="32">
        <v>427274.32096012298</v>
      </c>
      <c r="F20" s="32">
        <v>111422.059772598</v>
      </c>
      <c r="G20" s="32">
        <v>427274.32096012298</v>
      </c>
      <c r="H20" s="32">
        <v>0.20683647367566299</v>
      </c>
    </row>
    <row r="21" spans="1:8" ht="14.25" x14ac:dyDescent="0.2">
      <c r="A21" s="32">
        <v>20</v>
      </c>
      <c r="B21" s="33">
        <v>34</v>
      </c>
      <c r="C21" s="32">
        <v>44104.190999999999</v>
      </c>
      <c r="D21" s="32">
        <v>215485.725746396</v>
      </c>
      <c r="E21" s="32">
        <v>153798.844276441</v>
      </c>
      <c r="F21" s="32">
        <v>61686.8814699551</v>
      </c>
      <c r="G21" s="32">
        <v>153798.844276441</v>
      </c>
      <c r="H21" s="32">
        <v>0.28626899186145699</v>
      </c>
    </row>
    <row r="22" spans="1:8" ht="14.25" x14ac:dyDescent="0.2">
      <c r="A22" s="32">
        <v>21</v>
      </c>
      <c r="B22" s="33">
        <v>35</v>
      </c>
      <c r="C22" s="32">
        <v>32721.121999999999</v>
      </c>
      <c r="D22" s="32">
        <v>762547.21232831897</v>
      </c>
      <c r="E22" s="32">
        <v>732071.67669822997</v>
      </c>
      <c r="F22" s="32">
        <v>30475.5356300885</v>
      </c>
      <c r="G22" s="32">
        <v>732071.67669822997</v>
      </c>
      <c r="H22" s="32">
        <v>3.9965441007955703E-2</v>
      </c>
    </row>
    <row r="23" spans="1:8" ht="14.25" x14ac:dyDescent="0.2">
      <c r="A23" s="32">
        <v>22</v>
      </c>
      <c r="B23" s="33">
        <v>36</v>
      </c>
      <c r="C23" s="32">
        <v>130574.204</v>
      </c>
      <c r="D23" s="32">
        <v>673941.200252212</v>
      </c>
      <c r="E23" s="32">
        <v>582100.46041607799</v>
      </c>
      <c r="F23" s="32">
        <v>91840.739836134395</v>
      </c>
      <c r="G23" s="32">
        <v>582100.46041607799</v>
      </c>
      <c r="H23" s="32">
        <v>0.136274113827385</v>
      </c>
    </row>
    <row r="24" spans="1:8" ht="14.25" x14ac:dyDescent="0.2">
      <c r="A24" s="32">
        <v>23</v>
      </c>
      <c r="B24" s="33">
        <v>37</v>
      </c>
      <c r="C24" s="32">
        <v>157397.45800000001</v>
      </c>
      <c r="D24" s="32">
        <v>1501517.3204938101</v>
      </c>
      <c r="E24" s="32">
        <v>1377137.69375924</v>
      </c>
      <c r="F24" s="32">
        <v>124379.626734562</v>
      </c>
      <c r="G24" s="32">
        <v>1377137.69375924</v>
      </c>
      <c r="H24" s="32">
        <v>8.2835958691210798E-2</v>
      </c>
    </row>
    <row r="25" spans="1:8" ht="14.25" x14ac:dyDescent="0.2">
      <c r="A25" s="32">
        <v>24</v>
      </c>
      <c r="B25" s="33">
        <v>38</v>
      </c>
      <c r="C25" s="32">
        <v>208544.31</v>
      </c>
      <c r="D25" s="32">
        <v>904891.39495840704</v>
      </c>
      <c r="E25" s="32">
        <v>892662.94586637197</v>
      </c>
      <c r="F25" s="32">
        <v>12228.4490920354</v>
      </c>
      <c r="G25" s="32">
        <v>892662.94586637197</v>
      </c>
      <c r="H25" s="32">
        <v>1.35137201659404E-2</v>
      </c>
    </row>
    <row r="26" spans="1:8" ht="14.25" x14ac:dyDescent="0.2">
      <c r="A26" s="32">
        <v>25</v>
      </c>
      <c r="B26" s="33">
        <v>39</v>
      </c>
      <c r="C26" s="32">
        <v>68605.891000000003</v>
      </c>
      <c r="D26" s="32">
        <v>108362.54632175301</v>
      </c>
      <c r="E26" s="32">
        <v>76725.423113551806</v>
      </c>
      <c r="F26" s="32">
        <v>31637.123208201399</v>
      </c>
      <c r="G26" s="32">
        <v>76725.423113551806</v>
      </c>
      <c r="H26" s="32">
        <v>0.29195625501696498</v>
      </c>
    </row>
    <row r="27" spans="1:8" ht="14.25" x14ac:dyDescent="0.2">
      <c r="A27" s="32">
        <v>26</v>
      </c>
      <c r="B27" s="33">
        <v>42</v>
      </c>
      <c r="C27" s="32">
        <v>8368.0939999999991</v>
      </c>
      <c r="D27" s="32">
        <v>142556.10630000001</v>
      </c>
      <c r="E27" s="32">
        <v>126879.9298</v>
      </c>
      <c r="F27" s="32">
        <v>15676.1765</v>
      </c>
      <c r="G27" s="32">
        <v>126879.9298</v>
      </c>
      <c r="H27" s="32">
        <v>0.10996495981035399</v>
      </c>
    </row>
    <row r="28" spans="1:8" ht="14.25" x14ac:dyDescent="0.2">
      <c r="A28" s="32">
        <v>27</v>
      </c>
      <c r="B28" s="33">
        <v>75</v>
      </c>
      <c r="C28" s="32">
        <v>237</v>
      </c>
      <c r="D28" s="32">
        <v>142226.068376068</v>
      </c>
      <c r="E28" s="32">
        <v>134750.19017094001</v>
      </c>
      <c r="F28" s="32">
        <v>7475.8782051282096</v>
      </c>
      <c r="G28" s="32">
        <v>134750.19017094001</v>
      </c>
      <c r="H28" s="32">
        <v>5.2563347145059197E-2</v>
      </c>
    </row>
    <row r="29" spans="1:8" ht="14.25" x14ac:dyDescent="0.2">
      <c r="A29" s="32">
        <v>28</v>
      </c>
      <c r="B29" s="33">
        <v>76</v>
      </c>
      <c r="C29" s="32">
        <v>2884</v>
      </c>
      <c r="D29" s="32">
        <v>585193.33651367505</v>
      </c>
      <c r="E29" s="32">
        <v>552043.66076837596</v>
      </c>
      <c r="F29" s="32">
        <v>33149.675745299101</v>
      </c>
      <c r="G29" s="32">
        <v>552043.66076837596</v>
      </c>
      <c r="H29" s="32">
        <v>5.6647391002075199E-2</v>
      </c>
    </row>
    <row r="30" spans="1:8" ht="14.25" x14ac:dyDescent="0.2">
      <c r="A30" s="32">
        <v>29</v>
      </c>
      <c r="B30" s="33">
        <v>99</v>
      </c>
      <c r="C30" s="32">
        <v>9</v>
      </c>
      <c r="D30" s="32">
        <v>11520.5128205128</v>
      </c>
      <c r="E30" s="32">
        <v>9550.0940170940194</v>
      </c>
      <c r="F30" s="32">
        <v>1970.4188034188001</v>
      </c>
      <c r="G30" s="32">
        <v>9550.0940170940194</v>
      </c>
      <c r="H30" s="32">
        <v>0.17103568513984699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131</v>
      </c>
      <c r="D32" s="38">
        <v>288324.8</v>
      </c>
      <c r="E32" s="38">
        <v>292309.14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168</v>
      </c>
      <c r="D33" s="38">
        <v>501232.43</v>
      </c>
      <c r="E33" s="38">
        <v>583314.84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391</v>
      </c>
      <c r="D34" s="38">
        <v>1195820.82</v>
      </c>
      <c r="E34" s="38">
        <v>1351313.86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159</v>
      </c>
      <c r="D35" s="38">
        <v>400776.16</v>
      </c>
      <c r="E35" s="38">
        <v>465481.15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6</v>
      </c>
      <c r="D36" s="38">
        <v>1.86</v>
      </c>
      <c r="E36" s="38">
        <v>0.01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94</v>
      </c>
      <c r="D37" s="38">
        <v>183155.55</v>
      </c>
      <c r="E37" s="38">
        <v>202146.29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52</v>
      </c>
      <c r="D38" s="38">
        <v>83356.38</v>
      </c>
      <c r="E38" s="38">
        <v>72600.78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2015-05-30T00:12:34Z</dcterms:modified>
</cp:coreProperties>
</file>