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<sst xmlns="http://schemas.openxmlformats.org/spreadsheetml/2006/main" count="114" uniqueCount="72">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</sst>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8" sqref="M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17617291.524000004</v>
      </c>
      <c r="F3" s="25">
        <f>RA!I7</f>
        <v>1685312.9638</v>
      </c>
      <c r="G3" s="16">
        <f>SUM(G4:G38)</f>
        <v>15931099.870200001</v>
      </c>
      <c r="H3" s="27">
        <f>RA!J7</f>
        <v>9.5564578186594407</v>
      </c>
      <c r="I3" s="20">
        <f>SUM(I4:I38)</f>
        <v>17617295.051669668</v>
      </c>
      <c r="J3" s="21">
        <f>SUM(J4:J38)</f>
        <v>15931099.955282331</v>
      </c>
      <c r="K3" s="22">
        <f>E3-I3</f>
        <v>-3.5276696644723415</v>
      </c>
      <c r="L3" s="22">
        <f>G3-J3</f>
        <v>-8.508232980966568E-2</v>
      </c>
    </row>
    <row r="4" spans="1:13" x14ac:dyDescent="0.15">
      <c r="A4" s="42">
        <f>RA!A8</f>
        <v>42104</v>
      </c>
      <c r="B4" s="12">
        <v>12</v>
      </c>
      <c r="C4" s="39" t="s">
        <v>6</v>
      </c>
      <c r="D4" s="39"/>
      <c r="E4" s="15">
        <f>VLOOKUP(C4,RA!B8:D36,3,0)</f>
        <v>642154.46470000001</v>
      </c>
      <c r="F4" s="25">
        <f>VLOOKUP(C4,RA!B8:I39,8,0)</f>
        <v>124079.2913</v>
      </c>
      <c r="G4" s="16">
        <f t="shared" ref="G4:G38" si="0">E4-F4</f>
        <v>518075.17340000003</v>
      </c>
      <c r="H4" s="27">
        <f>RA!J8</f>
        <v>19.322343473539</v>
      </c>
      <c r="I4" s="20">
        <f>VLOOKUP(B4,RMS!B:D,3,FALSE)</f>
        <v>642154.97356324794</v>
      </c>
      <c r="J4" s="21">
        <f>VLOOKUP(B4,RMS!B:E,4,FALSE)</f>
        <v>518075.18583846203</v>
      </c>
      <c r="K4" s="22">
        <f t="shared" ref="K4:K38" si="1">E4-I4</f>
        <v>-0.50886324793100357</v>
      </c>
      <c r="L4" s="22">
        <f t="shared" ref="L4:L38" si="2">G4-J4</f>
        <v>-1.2438461999408901E-2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88070.720300000001</v>
      </c>
      <c r="F5" s="25">
        <f>VLOOKUP(C5,RA!B9:I40,8,0)</f>
        <v>19492.737400000002</v>
      </c>
      <c r="G5" s="16">
        <f t="shared" si="0"/>
        <v>68577.982900000003</v>
      </c>
      <c r="H5" s="27">
        <f>RA!J9</f>
        <v>22.133050954506601</v>
      </c>
      <c r="I5" s="20">
        <f>VLOOKUP(B5,RMS!B:D,3,FALSE)</f>
        <v>88070.750486566802</v>
      </c>
      <c r="J5" s="21">
        <f>VLOOKUP(B5,RMS!B:E,4,FALSE)</f>
        <v>68577.993208191503</v>
      </c>
      <c r="K5" s="22">
        <f t="shared" si="1"/>
        <v>-3.0186566800693981E-2</v>
      </c>
      <c r="L5" s="22">
        <f t="shared" si="2"/>
        <v>-1.0308191500371322E-2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132041.35</v>
      </c>
      <c r="F6" s="25">
        <f>VLOOKUP(C6,RA!B10:I41,8,0)</f>
        <v>30935.4185</v>
      </c>
      <c r="G6" s="16">
        <f t="shared" si="0"/>
        <v>101105.93150000001</v>
      </c>
      <c r="H6" s="27">
        <f>RA!J10</f>
        <v>23.428583924656898</v>
      </c>
      <c r="I6" s="20">
        <f>VLOOKUP(B6,RMS!B:D,3,FALSE)</f>
        <v>132043.487899145</v>
      </c>
      <c r="J6" s="21">
        <f>VLOOKUP(B6,RMS!B:E,4,FALSE)</f>
        <v>101105.931658974</v>
      </c>
      <c r="K6" s="22">
        <f>E6-I6</f>
        <v>-2.1378991449892055</v>
      </c>
      <c r="L6" s="22">
        <f t="shared" si="2"/>
        <v>-1.5897399862296879E-4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45929.368300000002</v>
      </c>
      <c r="F7" s="25">
        <f>VLOOKUP(C7,RA!B11:I42,8,0)</f>
        <v>8692.5653000000002</v>
      </c>
      <c r="G7" s="16">
        <f t="shared" si="0"/>
        <v>37236.803</v>
      </c>
      <c r="H7" s="27">
        <f>RA!J11</f>
        <v>18.925941335012901</v>
      </c>
      <c r="I7" s="20">
        <f>VLOOKUP(B7,RMS!B:D,3,FALSE)</f>
        <v>45929.381939316198</v>
      </c>
      <c r="J7" s="21">
        <f>VLOOKUP(B7,RMS!B:E,4,FALSE)</f>
        <v>37236.803519658097</v>
      </c>
      <c r="K7" s="22">
        <f t="shared" si="1"/>
        <v>-1.3639316195622087E-2</v>
      </c>
      <c r="L7" s="22">
        <f t="shared" si="2"/>
        <v>-5.1965809689136222E-4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100051.79760000001</v>
      </c>
      <c r="F8" s="25">
        <f>VLOOKUP(C8,RA!B12:I43,8,0)</f>
        <v>19235.498899999999</v>
      </c>
      <c r="G8" s="16">
        <f t="shared" si="0"/>
        <v>80816.298700000014</v>
      </c>
      <c r="H8" s="27">
        <f>RA!J12</f>
        <v>19.2255405314177</v>
      </c>
      <c r="I8" s="20">
        <f>VLOOKUP(B8,RMS!B:D,3,FALSE)</f>
        <v>100051.821275214</v>
      </c>
      <c r="J8" s="21">
        <f>VLOOKUP(B8,RMS!B:E,4,FALSE)</f>
        <v>80816.298132478594</v>
      </c>
      <c r="K8" s="22">
        <f t="shared" si="1"/>
        <v>-2.367521398991812E-2</v>
      </c>
      <c r="L8" s="22">
        <f t="shared" si="2"/>
        <v>5.6752141972538084E-4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236025.02</v>
      </c>
      <c r="F9" s="25">
        <f>VLOOKUP(C9,RA!B13:I44,8,0)</f>
        <v>49338.186199999996</v>
      </c>
      <c r="G9" s="16">
        <f t="shared" si="0"/>
        <v>186686.83379999999</v>
      </c>
      <c r="H9" s="27">
        <f>RA!J13</f>
        <v>20.9037949451291</v>
      </c>
      <c r="I9" s="20">
        <f>VLOOKUP(B9,RMS!B:D,3,FALSE)</f>
        <v>236025.12156666699</v>
      </c>
      <c r="J9" s="21">
        <f>VLOOKUP(B9,RMS!B:E,4,FALSE)</f>
        <v>186686.83199914501</v>
      </c>
      <c r="K9" s="22">
        <f t="shared" si="1"/>
        <v>-0.1015666669991333</v>
      </c>
      <c r="L9" s="22">
        <f t="shared" si="2"/>
        <v>1.8008549814112484E-3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123814.85619999999</v>
      </c>
      <c r="F10" s="25">
        <f>VLOOKUP(C10,RA!B14:I45,8,0)</f>
        <v>20903.887900000002</v>
      </c>
      <c r="G10" s="16">
        <f t="shared" si="0"/>
        <v>102910.96829999999</v>
      </c>
      <c r="H10" s="27">
        <f>RA!J14</f>
        <v>16.8831823107185</v>
      </c>
      <c r="I10" s="20">
        <f>VLOOKUP(B10,RMS!B:D,3,FALSE)</f>
        <v>123814.862251282</v>
      </c>
      <c r="J10" s="21">
        <f>VLOOKUP(B10,RMS!B:E,4,FALSE)</f>
        <v>102910.969559829</v>
      </c>
      <c r="K10" s="22">
        <f t="shared" si="1"/>
        <v>-6.0512820055009797E-3</v>
      </c>
      <c r="L10" s="22">
        <f t="shared" si="2"/>
        <v>-1.2598290049936622E-3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88676.849900000001</v>
      </c>
      <c r="F11" s="25">
        <f>VLOOKUP(C11,RA!B15:I46,8,0)</f>
        <v>16339.4704</v>
      </c>
      <c r="G11" s="16">
        <f t="shared" si="0"/>
        <v>72337.379499999995</v>
      </c>
      <c r="H11" s="27">
        <f>RA!J15</f>
        <v>18.4258579532605</v>
      </c>
      <c r="I11" s="20">
        <f>VLOOKUP(B11,RMS!B:D,3,FALSE)</f>
        <v>88676.900264102602</v>
      </c>
      <c r="J11" s="21">
        <f>VLOOKUP(B11,RMS!B:E,4,FALSE)</f>
        <v>72337.379944444401</v>
      </c>
      <c r="K11" s="22">
        <f t="shared" si="1"/>
        <v>-5.0364102600724436E-2</v>
      </c>
      <c r="L11" s="22">
        <f t="shared" si="2"/>
        <v>-4.4444440572988242E-4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791113.23990000004</v>
      </c>
      <c r="F12" s="25">
        <f>VLOOKUP(C12,RA!B16:I47,8,0)</f>
        <v>43763.404000000002</v>
      </c>
      <c r="G12" s="16">
        <f t="shared" si="0"/>
        <v>747349.83590000006</v>
      </c>
      <c r="H12" s="27">
        <f>RA!J16</f>
        <v>5.5318760694147802</v>
      </c>
      <c r="I12" s="20">
        <f>VLOOKUP(B12,RMS!B:D,3,FALSE)</f>
        <v>791112.73892222205</v>
      </c>
      <c r="J12" s="21">
        <f>VLOOKUP(B12,RMS!B:E,4,FALSE)</f>
        <v>747349.83558803401</v>
      </c>
      <c r="K12" s="22">
        <f t="shared" si="1"/>
        <v>0.5009777779923752</v>
      </c>
      <c r="L12" s="22">
        <f t="shared" si="2"/>
        <v>3.1196605414152145E-4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606910.04870000004</v>
      </c>
      <c r="F13" s="25">
        <f>VLOOKUP(C13,RA!B17:I48,8,0)</f>
        <v>11031.143599999999</v>
      </c>
      <c r="G13" s="16">
        <f t="shared" si="0"/>
        <v>595878.90510000009</v>
      </c>
      <c r="H13" s="27">
        <f>RA!J17</f>
        <v>1.81759119388922</v>
      </c>
      <c r="I13" s="20">
        <f>VLOOKUP(B13,RMS!B:D,3,FALSE)</f>
        <v>606910.16527777805</v>
      </c>
      <c r="J13" s="21">
        <f>VLOOKUP(B13,RMS!B:E,4,FALSE)</f>
        <v>595878.90554444399</v>
      </c>
      <c r="K13" s="22">
        <f t="shared" si="1"/>
        <v>-0.11657777801156044</v>
      </c>
      <c r="L13" s="22">
        <f t="shared" si="2"/>
        <v>-4.4444389641284943E-4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1669212.5325</v>
      </c>
      <c r="F14" s="25">
        <f>VLOOKUP(C14,RA!B18:I49,8,0)</f>
        <v>209985.05780000001</v>
      </c>
      <c r="G14" s="16">
        <f t="shared" si="0"/>
        <v>1459227.4746999999</v>
      </c>
      <c r="H14" s="27">
        <f>RA!J18</f>
        <v>12.5798874446205</v>
      </c>
      <c r="I14" s="20">
        <f>VLOOKUP(B14,RMS!B:D,3,FALSE)</f>
        <v>1669212.3968135801</v>
      </c>
      <c r="J14" s="21">
        <f>VLOOKUP(B14,RMS!B:E,4,FALSE)</f>
        <v>1459227.4831481299</v>
      </c>
      <c r="K14" s="22">
        <f t="shared" si="1"/>
        <v>0.13568641990423203</v>
      </c>
      <c r="L14" s="22">
        <f t="shared" si="2"/>
        <v>-8.4481299854815006E-3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531582.68330000003</v>
      </c>
      <c r="F15" s="25">
        <f>VLOOKUP(C15,RA!B19:I50,8,0)</f>
        <v>56644.697899999999</v>
      </c>
      <c r="G15" s="16">
        <f t="shared" si="0"/>
        <v>474937.98540000001</v>
      </c>
      <c r="H15" s="27">
        <f>RA!J19</f>
        <v>10.655858379049601</v>
      </c>
      <c r="I15" s="20">
        <f>VLOOKUP(B15,RMS!B:D,3,FALSE)</f>
        <v>531582.76216923096</v>
      </c>
      <c r="J15" s="21">
        <f>VLOOKUP(B15,RMS!B:E,4,FALSE)</f>
        <v>474937.98485384602</v>
      </c>
      <c r="K15" s="22">
        <f t="shared" si="1"/>
        <v>-7.8869230928830802E-2</v>
      </c>
      <c r="L15" s="22">
        <f t="shared" si="2"/>
        <v>5.4615398403257132E-4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908470.50989999995</v>
      </c>
      <c r="F16" s="25">
        <f>VLOOKUP(C16,RA!B20:I51,8,0)</f>
        <v>69292.748300000007</v>
      </c>
      <c r="G16" s="16">
        <f t="shared" si="0"/>
        <v>839177.76159999997</v>
      </c>
      <c r="H16" s="27">
        <f>RA!J20</f>
        <v>7.6274075542229101</v>
      </c>
      <c r="I16" s="20">
        <f>VLOOKUP(B16,RMS!B:D,3,FALSE)</f>
        <v>908470.58490000002</v>
      </c>
      <c r="J16" s="21">
        <f>VLOOKUP(B16,RMS!B:E,4,FALSE)</f>
        <v>839177.76159999997</v>
      </c>
      <c r="K16" s="22">
        <f t="shared" si="1"/>
        <v>-7.5000000069849193E-2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399395.36190000002</v>
      </c>
      <c r="F17" s="25">
        <f>VLOOKUP(C17,RA!B21:I52,8,0)</f>
        <v>29943.988399999998</v>
      </c>
      <c r="G17" s="16">
        <f t="shared" si="0"/>
        <v>369451.37350000005</v>
      </c>
      <c r="H17" s="27">
        <f>RA!J21</f>
        <v>7.4973300284587001</v>
      </c>
      <c r="I17" s="20">
        <f>VLOOKUP(B17,RMS!B:D,3,FALSE)</f>
        <v>399394.48459686898</v>
      </c>
      <c r="J17" s="21">
        <f>VLOOKUP(B17,RMS!B:E,4,FALSE)</f>
        <v>369451.37344081397</v>
      </c>
      <c r="K17" s="22">
        <f t="shared" si="1"/>
        <v>0.87730313104111701</v>
      </c>
      <c r="L17" s="22">
        <f t="shared" si="2"/>
        <v>5.9186073485761881E-5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1165918.4217000001</v>
      </c>
      <c r="F18" s="25">
        <f>VLOOKUP(C18,RA!B22:I53,8,0)</f>
        <v>128499.98450000001</v>
      </c>
      <c r="G18" s="16">
        <f t="shared" si="0"/>
        <v>1037418.4372</v>
      </c>
      <c r="H18" s="27">
        <f>RA!J22</f>
        <v>11.0213529616109</v>
      </c>
      <c r="I18" s="20">
        <f>VLOOKUP(B18,RMS!B:D,3,FALSE)</f>
        <v>1165919.4814333301</v>
      </c>
      <c r="J18" s="21">
        <f>VLOOKUP(B18,RMS!B:E,4,FALSE)</f>
        <v>1037418.4375</v>
      </c>
      <c r="K18" s="22">
        <f t="shared" si="1"/>
        <v>-1.0597333300393075</v>
      </c>
      <c r="L18" s="22">
        <f t="shared" si="2"/>
        <v>-2.9999995604157448E-4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2480860.4053000002</v>
      </c>
      <c r="F19" s="25">
        <f>VLOOKUP(C19,RA!B23:I54,8,0)</f>
        <v>234492.3089</v>
      </c>
      <c r="G19" s="16">
        <f t="shared" si="0"/>
        <v>2246368.0964000002</v>
      </c>
      <c r="H19" s="27">
        <f>RA!J23</f>
        <v>9.4520557625508097</v>
      </c>
      <c r="I19" s="20">
        <f>VLOOKUP(B19,RMS!B:D,3,FALSE)</f>
        <v>2480861.4854076901</v>
      </c>
      <c r="J19" s="21">
        <f>VLOOKUP(B19,RMS!B:E,4,FALSE)</f>
        <v>2246368.1299299099</v>
      </c>
      <c r="K19" s="22">
        <f t="shared" si="1"/>
        <v>-1.0801076898351312</v>
      </c>
      <c r="L19" s="22">
        <f t="shared" si="2"/>
        <v>-3.3529909793287516E-2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222133.6673</v>
      </c>
      <c r="F20" s="25">
        <f>VLOOKUP(C20,RA!B24:I55,8,0)</f>
        <v>33434.431100000002</v>
      </c>
      <c r="G20" s="16">
        <f t="shared" si="0"/>
        <v>188699.23619999998</v>
      </c>
      <c r="H20" s="27">
        <f>RA!J24</f>
        <v>15.051491971654</v>
      </c>
      <c r="I20" s="20">
        <f>VLOOKUP(B20,RMS!B:D,3,FALSE)</f>
        <v>222133.65444592701</v>
      </c>
      <c r="J20" s="21">
        <f>VLOOKUP(B20,RMS!B:E,4,FALSE)</f>
        <v>188699.236414969</v>
      </c>
      <c r="K20" s="22">
        <f t="shared" si="1"/>
        <v>1.2854072992922738E-2</v>
      </c>
      <c r="L20" s="22">
        <f t="shared" si="2"/>
        <v>-2.1496901172213256E-4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215248.954</v>
      </c>
      <c r="F21" s="25">
        <f>VLOOKUP(C21,RA!B25:I56,8,0)</f>
        <v>20085.111499999999</v>
      </c>
      <c r="G21" s="16">
        <f t="shared" si="0"/>
        <v>195163.8425</v>
      </c>
      <c r="H21" s="27">
        <f>RA!J25</f>
        <v>9.33110759739162</v>
      </c>
      <c r="I21" s="20">
        <f>VLOOKUP(B21,RMS!B:D,3,FALSE)</f>
        <v>215248.95199817</v>
      </c>
      <c r="J21" s="21">
        <f>VLOOKUP(B21,RMS!B:E,4,FALSE)</f>
        <v>195163.84514501499</v>
      </c>
      <c r="K21" s="22">
        <f t="shared" si="1"/>
        <v>2.0018299983348697E-3</v>
      </c>
      <c r="L21" s="22">
        <f t="shared" si="2"/>
        <v>-2.645014988956973E-3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558149.21519999998</v>
      </c>
      <c r="F22" s="25">
        <f>VLOOKUP(C22,RA!B26:I57,8,0)</f>
        <v>115379.215</v>
      </c>
      <c r="G22" s="16">
        <f t="shared" si="0"/>
        <v>442770.00020000001</v>
      </c>
      <c r="H22" s="27">
        <f>RA!J26</f>
        <v>20.671750825387502</v>
      </c>
      <c r="I22" s="20">
        <f>VLOOKUP(B22,RMS!B:D,3,FALSE)</f>
        <v>558149.17220277595</v>
      </c>
      <c r="J22" s="21">
        <f>VLOOKUP(B22,RMS!B:E,4,FALSE)</f>
        <v>442769.99343631999</v>
      </c>
      <c r="K22" s="22">
        <f t="shared" si="1"/>
        <v>4.299722402356565E-2</v>
      </c>
      <c r="L22" s="22">
        <f t="shared" si="2"/>
        <v>6.7636800231412053E-3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250563.21780000001</v>
      </c>
      <c r="F23" s="25">
        <f>VLOOKUP(C23,RA!B27:I58,8,0)</f>
        <v>68519.457800000004</v>
      </c>
      <c r="G23" s="16">
        <f t="shared" si="0"/>
        <v>182043.76</v>
      </c>
      <c r="H23" s="27">
        <f>RA!J27</f>
        <v>27.346175708316601</v>
      </c>
      <c r="I23" s="20">
        <f>VLOOKUP(B23,RMS!B:D,3,FALSE)</f>
        <v>250563.16194207699</v>
      </c>
      <c r="J23" s="21">
        <f>VLOOKUP(B23,RMS!B:E,4,FALSE)</f>
        <v>182043.77663448401</v>
      </c>
      <c r="K23" s="22">
        <f t="shared" si="1"/>
        <v>5.5857923027360812E-2</v>
      </c>
      <c r="L23" s="22">
        <f t="shared" si="2"/>
        <v>-1.6634483996313065E-2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740590.09149999998</v>
      </c>
      <c r="F24" s="25">
        <f>VLOOKUP(C24,RA!B28:I59,8,0)</f>
        <v>31565.417300000001</v>
      </c>
      <c r="G24" s="16">
        <f t="shared" si="0"/>
        <v>709024.67420000001</v>
      </c>
      <c r="H24" s="27">
        <f>RA!J28</f>
        <v>4.2621981663388198</v>
      </c>
      <c r="I24" s="20">
        <f>VLOOKUP(B24,RMS!B:D,3,FALSE)</f>
        <v>740590.08640088502</v>
      </c>
      <c r="J24" s="21">
        <f>VLOOKUP(B24,RMS!B:E,4,FALSE)</f>
        <v>709024.67688495596</v>
      </c>
      <c r="K24" s="22">
        <f t="shared" si="1"/>
        <v>5.0991149619221687E-3</v>
      </c>
      <c r="L24" s="22">
        <f t="shared" si="2"/>
        <v>-2.6849559508264065E-3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823840.6692</v>
      </c>
      <c r="F25" s="25">
        <f>VLOOKUP(C25,RA!B29:I60,8,0)</f>
        <v>116086.5906</v>
      </c>
      <c r="G25" s="16">
        <f t="shared" si="0"/>
        <v>707754.07860000001</v>
      </c>
      <c r="H25" s="27">
        <f>RA!J29</f>
        <v>14.090903124839301</v>
      </c>
      <c r="I25" s="20">
        <f>VLOOKUP(B25,RMS!B:D,3,FALSE)</f>
        <v>823840.66914424801</v>
      </c>
      <c r="J25" s="21">
        <f>VLOOKUP(B25,RMS!B:E,4,FALSE)</f>
        <v>707754.06266031496</v>
      </c>
      <c r="K25" s="22">
        <f t="shared" si="1"/>
        <v>5.5751996114850044E-5</v>
      </c>
      <c r="L25" s="22">
        <f t="shared" si="2"/>
        <v>1.5939685050398111E-2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1245231.2952000001</v>
      </c>
      <c r="F26" s="25">
        <f>VLOOKUP(C26,RA!B30:I61,8,0)</f>
        <v>117298.7331</v>
      </c>
      <c r="G26" s="16">
        <f t="shared" si="0"/>
        <v>1127932.5621</v>
      </c>
      <c r="H26" s="27">
        <f>RA!J30</f>
        <v>9.4198349778191499</v>
      </c>
      <c r="I26" s="20">
        <f>VLOOKUP(B26,RMS!B:D,3,FALSE)</f>
        <v>1245231.3226260799</v>
      </c>
      <c r="J26" s="21">
        <f>VLOOKUP(B26,RMS!B:E,4,FALSE)</f>
        <v>1127932.58109975</v>
      </c>
      <c r="K26" s="22">
        <f t="shared" si="1"/>
        <v>-2.7426079846918583E-2</v>
      </c>
      <c r="L26" s="22">
        <f t="shared" si="2"/>
        <v>-1.8999750027433038E-2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814711.89370000002</v>
      </c>
      <c r="F27" s="25">
        <f>VLOOKUP(C27,RA!B31:I62,8,0)</f>
        <v>24243.322899999999</v>
      </c>
      <c r="G27" s="16">
        <f t="shared" si="0"/>
        <v>790468.57079999999</v>
      </c>
      <c r="H27" s="27">
        <f>RA!J31</f>
        <v>2.97569276789361</v>
      </c>
      <c r="I27" s="20">
        <f>VLOOKUP(B27,RMS!B:D,3,FALSE)</f>
        <v>814711.78160088498</v>
      </c>
      <c r="J27" s="21">
        <f>VLOOKUP(B27,RMS!B:E,4,FALSE)</f>
        <v>790468.56304247805</v>
      </c>
      <c r="K27" s="22">
        <f t="shared" si="1"/>
        <v>0.11209911503829062</v>
      </c>
      <c r="L27" s="22">
        <f t="shared" si="2"/>
        <v>7.7575219329446554E-3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115916.34540000001</v>
      </c>
      <c r="F28" s="25">
        <f>VLOOKUP(C28,RA!B32:I63,8,0)</f>
        <v>33609.8151</v>
      </c>
      <c r="G28" s="16">
        <f t="shared" si="0"/>
        <v>82306.530300000013</v>
      </c>
      <c r="H28" s="27">
        <f>RA!J32</f>
        <v>28.994888498270399</v>
      </c>
      <c r="I28" s="20">
        <f>VLOOKUP(B28,RMS!B:D,3,FALSE)</f>
        <v>115916.316769322</v>
      </c>
      <c r="J28" s="21">
        <f>VLOOKUP(B28,RMS!B:E,4,FALSE)</f>
        <v>82306.538807114004</v>
      </c>
      <c r="K28" s="22">
        <f t="shared" si="1"/>
        <v>2.8630678003537469E-2</v>
      </c>
      <c r="L28" s="22">
        <f t="shared" si="2"/>
        <v>-8.5071139910724014E-3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125684.6182</v>
      </c>
      <c r="F30" s="25">
        <f>VLOOKUP(C30,RA!B34:I66,8,0)</f>
        <v>10357.246499999999</v>
      </c>
      <c r="G30" s="16">
        <f t="shared" si="0"/>
        <v>115327.3717</v>
      </c>
      <c r="H30" s="27">
        <f>RA!J34</f>
        <v>8.2406635341157397</v>
      </c>
      <c r="I30" s="20">
        <f>VLOOKUP(B30,RMS!B:D,3,FALSE)</f>
        <v>125684.61840000001</v>
      </c>
      <c r="J30" s="21">
        <f>VLOOKUP(B30,RMS!B:E,4,FALSE)</f>
        <v>115327.36629999999</v>
      </c>
      <c r="K30" s="22">
        <f t="shared" si="1"/>
        <v>-2.0000000949949026E-4</v>
      </c>
      <c r="L30" s="22">
        <f t="shared" si="2"/>
        <v>5.4000000091036782E-3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840065.76</v>
      </c>
      <c r="F31" s="25">
        <f>VLOOKUP(C31,RA!B34:I67,8,0)</f>
        <v>-17147.93</v>
      </c>
      <c r="G31" s="16">
        <f t="shared" si="0"/>
        <v>857213.69000000006</v>
      </c>
      <c r="H31" s="27">
        <f>RA!J35</f>
        <v>-4.8760232990935499</v>
      </c>
      <c r="I31" s="20">
        <f>VLOOKUP(B31,RMS!B:D,3,FALSE)</f>
        <v>840065.76</v>
      </c>
      <c r="J31" s="21">
        <f>VLOOKUP(B31,RMS!B:E,4,FALSE)</f>
        <v>857213.69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551685.81999999995</v>
      </c>
      <c r="F32" s="25">
        <f>VLOOKUP(C32,RA!B34:I68,8,0)</f>
        <v>19501.29</v>
      </c>
      <c r="G32" s="16">
        <f t="shared" si="0"/>
        <v>532184.52999999991</v>
      </c>
      <c r="H32" s="27">
        <f>RA!J34</f>
        <v>8.2406635341157397</v>
      </c>
      <c r="I32" s="20">
        <f>VLOOKUP(B32,RMS!B:D,3,FALSE)</f>
        <v>551685.81999999995</v>
      </c>
      <c r="J32" s="21">
        <f>VLOOKUP(B32,RMS!B:E,4,FALSE)</f>
        <v>532184.53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305265.15999999997</v>
      </c>
      <c r="F33" s="25">
        <f>VLOOKUP(C33,RA!B35:I69,8,0)</f>
        <v>5248.73</v>
      </c>
      <c r="G33" s="16">
        <f t="shared" si="0"/>
        <v>300016.43</v>
      </c>
      <c r="H33" s="27">
        <f>RA!J35</f>
        <v>-4.8760232990935499</v>
      </c>
      <c r="I33" s="20">
        <f>VLOOKUP(B33,RMS!B:D,3,FALSE)</f>
        <v>305265.15999999997</v>
      </c>
      <c r="J33" s="21">
        <f>VLOOKUP(B33,RMS!B:E,4,FALSE)</f>
        <v>300016.43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122955.55590000001</v>
      </c>
      <c r="F34" s="25">
        <f>VLOOKUP(C34,RA!B8:I70,8,0)</f>
        <v>6486.6117000000004</v>
      </c>
      <c r="G34" s="16">
        <f t="shared" si="0"/>
        <v>116468.94420000001</v>
      </c>
      <c r="H34" s="27">
        <f>RA!J36</f>
        <v>-2.04126043656392</v>
      </c>
      <c r="I34" s="20">
        <f>VLOOKUP(B34,RMS!B:D,3,FALSE)</f>
        <v>122955.555555556</v>
      </c>
      <c r="J34" s="21">
        <f>VLOOKUP(B34,RMS!B:E,4,FALSE)</f>
        <v>116468.944444444</v>
      </c>
      <c r="K34" s="22">
        <f t="shared" si="1"/>
        <v>3.4444400807842612E-4</v>
      </c>
      <c r="L34" s="22">
        <f t="shared" si="2"/>
        <v>-2.4444398877676576E-4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358559.45779999997</v>
      </c>
      <c r="F35" s="25">
        <f>VLOOKUP(C35,RA!B8:I71,8,0)</f>
        <v>23413.0249</v>
      </c>
      <c r="G35" s="16">
        <f t="shared" si="0"/>
        <v>335146.43289999996</v>
      </c>
      <c r="H35" s="27">
        <f>RA!J37</f>
        <v>3.5348543125505798</v>
      </c>
      <c r="I35" s="20">
        <f>VLOOKUP(B35,RMS!B:D,3,FALSE)</f>
        <v>358559.44906581199</v>
      </c>
      <c r="J35" s="21">
        <f>VLOOKUP(B35,RMS!B:E,4,FALSE)</f>
        <v>335146.43887094001</v>
      </c>
      <c r="K35" s="22">
        <f t="shared" si="1"/>
        <v>8.7341879843734205E-3</v>
      </c>
      <c r="L35" s="22">
        <f t="shared" si="2"/>
        <v>-5.9709400520659983E-3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244752.92</v>
      </c>
      <c r="F36" s="25">
        <f>VLOOKUP(C36,RA!B9:I72,8,0)</f>
        <v>-4569.84</v>
      </c>
      <c r="G36" s="16">
        <f t="shared" si="0"/>
        <v>249322.76</v>
      </c>
      <c r="H36" s="27">
        <f>RA!J38</f>
        <v>1.71940027482992</v>
      </c>
      <c r="I36" s="20">
        <f>VLOOKUP(B36,RMS!B:D,3,FALSE)</f>
        <v>244752.92</v>
      </c>
      <c r="J36" s="21">
        <f>VLOOKUP(B36,RMS!B:E,4,FALSE)</f>
        <v>249322.76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49354.03</v>
      </c>
      <c r="F37" s="25">
        <f>VLOOKUP(C37,RA!B10:I73,8,0)</f>
        <v>6297.9</v>
      </c>
      <c r="G37" s="16">
        <f t="shared" si="0"/>
        <v>43056.13</v>
      </c>
      <c r="H37" s="27">
        <f>RA!J39</f>
        <v>90.625</v>
      </c>
      <c r="I37" s="20">
        <f>VLOOKUP(B37,RMS!B:D,3,FALSE)</f>
        <v>49354.03</v>
      </c>
      <c r="J37" s="21">
        <f>VLOOKUP(B37,RMS!B:E,4,FALSE)</f>
        <v>43056.13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22355.222600000001</v>
      </c>
      <c r="F38" s="25">
        <f>VLOOKUP(C38,RA!B8:I74,8,0)</f>
        <v>3712.1370000000002</v>
      </c>
      <c r="G38" s="16">
        <f t="shared" si="0"/>
        <v>18643.085600000002</v>
      </c>
      <c r="H38" s="27">
        <f>RA!J40</f>
        <v>5.2755742939144401</v>
      </c>
      <c r="I38" s="20">
        <f>VLOOKUP(B38,RMS!B:D,3,FALSE)</f>
        <v>22355.222751682901</v>
      </c>
      <c r="J38" s="21">
        <f>VLOOKUP(B38,RMS!B:E,4,FALSE)</f>
        <v>18643.086075183401</v>
      </c>
      <c r="K38" s="22">
        <f t="shared" si="1"/>
        <v>-1.5168289974099025E-4</v>
      </c>
      <c r="L38" s="22">
        <f t="shared" si="2"/>
        <v>-4.7518339852103963E-4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7" t="s">
        <v>46</v>
      </c>
      <c r="W1" s="45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7"/>
      <c r="W2" s="45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8" t="s">
        <v>47</v>
      </c>
      <c r="W3" s="45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6"/>
      <c r="W4" s="45"/>
    </row>
    <row r="5" spans="1:23" ht="14.2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3.5" thickBot="1" x14ac:dyDescent="0.25">
      <c r="A6" s="64" t="s">
        <v>3</v>
      </c>
      <c r="B6" s="54" t="s">
        <v>4</v>
      </c>
      <c r="C6" s="5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3.5" thickBot="1" x14ac:dyDescent="0.25">
      <c r="A7" s="52" t="s">
        <v>5</v>
      </c>
      <c r="B7" s="51"/>
      <c r="C7" s="50"/>
      <c r="D7" s="66">
        <v>17635330.954</v>
      </c>
      <c r="E7" s="66">
        <v>18320723.680199999</v>
      </c>
      <c r="F7" s="67">
        <v>96.258921109427902</v>
      </c>
      <c r="G7" s="66">
        <v>13228950.288000001</v>
      </c>
      <c r="H7" s="67">
        <v>33.308619127528402</v>
      </c>
      <c r="I7" s="66">
        <v>1685312.9638</v>
      </c>
      <c r="J7" s="67">
        <v>9.5564578186594407</v>
      </c>
      <c r="K7" s="66">
        <v>1398258.6889</v>
      </c>
      <c r="L7" s="67">
        <v>10.5696873785093</v>
      </c>
      <c r="M7" s="67">
        <v>0.20529411129626099</v>
      </c>
      <c r="N7" s="66">
        <v>172361474.74900001</v>
      </c>
      <c r="O7" s="66">
        <v>2451460245.1627998</v>
      </c>
      <c r="P7" s="66">
        <v>997737</v>
      </c>
      <c r="Q7" s="66">
        <v>904954</v>
      </c>
      <c r="R7" s="67">
        <v>10.252786329470901</v>
      </c>
      <c r="S7" s="66">
        <v>17.675330226302101</v>
      </c>
      <c r="T7" s="66">
        <v>15.9015659183782</v>
      </c>
      <c r="U7" s="68">
        <v>10.0352541379083</v>
      </c>
      <c r="V7" s="56"/>
      <c r="W7" s="56"/>
    </row>
    <row r="8" spans="1:23" ht="13.5" thickBot="1" x14ac:dyDescent="0.25">
      <c r="A8" s="49">
        <v>42104</v>
      </c>
      <c r="B8" s="48" t="s">
        <v>6</v>
      </c>
      <c r="C8" s="55"/>
      <c r="D8" s="69">
        <v>642154.46470000001</v>
      </c>
      <c r="E8" s="69">
        <v>657384.42700000003</v>
      </c>
      <c r="F8" s="70">
        <v>97.683248693690203</v>
      </c>
      <c r="G8" s="69">
        <v>496041.97259999998</v>
      </c>
      <c r="H8" s="70">
        <v>29.4556711268106</v>
      </c>
      <c r="I8" s="69">
        <v>124079.2913</v>
      </c>
      <c r="J8" s="70">
        <v>19.322343473539</v>
      </c>
      <c r="K8" s="69">
        <v>89004.688299999994</v>
      </c>
      <c r="L8" s="70">
        <v>17.942975235237199</v>
      </c>
      <c r="M8" s="70">
        <v>0.394075903976847</v>
      </c>
      <c r="N8" s="69">
        <v>6377011.8723999998</v>
      </c>
      <c r="O8" s="69">
        <v>101588023.4587</v>
      </c>
      <c r="P8" s="69">
        <v>37044</v>
      </c>
      <c r="Q8" s="69">
        <v>34780</v>
      </c>
      <c r="R8" s="70">
        <v>6.5094882116158796</v>
      </c>
      <c r="S8" s="69">
        <v>17.334911583522299</v>
      </c>
      <c r="T8" s="69">
        <v>17.658115623921798</v>
      </c>
      <c r="U8" s="71">
        <v>-1.86446892931786</v>
      </c>
      <c r="V8" s="56"/>
      <c r="W8" s="56"/>
    </row>
    <row r="9" spans="1:23" ht="12" customHeight="1" thickBot="1" x14ac:dyDescent="0.25">
      <c r="A9" s="44"/>
      <c r="B9" s="48" t="s">
        <v>7</v>
      </c>
      <c r="C9" s="55"/>
      <c r="D9" s="69">
        <v>88070.720300000001</v>
      </c>
      <c r="E9" s="69">
        <v>113642.148</v>
      </c>
      <c r="F9" s="70">
        <v>77.498289015093206</v>
      </c>
      <c r="G9" s="69">
        <v>132021.46739999999</v>
      </c>
      <c r="H9" s="70">
        <v>-33.290606418452803</v>
      </c>
      <c r="I9" s="69">
        <v>19492.737400000002</v>
      </c>
      <c r="J9" s="70">
        <v>22.133050954506601</v>
      </c>
      <c r="K9" s="69">
        <v>14769.414699999999</v>
      </c>
      <c r="L9" s="70">
        <v>11.187131146824401</v>
      </c>
      <c r="M9" s="70">
        <v>0.31980432508269901</v>
      </c>
      <c r="N9" s="69">
        <v>975183.04949999996</v>
      </c>
      <c r="O9" s="69">
        <v>15652793.4463</v>
      </c>
      <c r="P9" s="69">
        <v>5119</v>
      </c>
      <c r="Q9" s="69">
        <v>4375</v>
      </c>
      <c r="R9" s="70">
        <v>17.005714285714301</v>
      </c>
      <c r="S9" s="69">
        <v>17.204672846259001</v>
      </c>
      <c r="T9" s="69">
        <v>17.415615497142898</v>
      </c>
      <c r="U9" s="71">
        <v>-1.22607766371849</v>
      </c>
      <c r="V9" s="56"/>
      <c r="W9" s="56"/>
    </row>
    <row r="10" spans="1:23" ht="13.5" thickBot="1" x14ac:dyDescent="0.25">
      <c r="A10" s="44"/>
      <c r="B10" s="48" t="s">
        <v>8</v>
      </c>
      <c r="C10" s="55"/>
      <c r="D10" s="69">
        <v>132041.35</v>
      </c>
      <c r="E10" s="69">
        <v>148785.74609999999</v>
      </c>
      <c r="F10" s="70">
        <v>88.745967581635199</v>
      </c>
      <c r="G10" s="69">
        <v>91392.436600000001</v>
      </c>
      <c r="H10" s="70">
        <v>44.477327569139398</v>
      </c>
      <c r="I10" s="69">
        <v>30935.4185</v>
      </c>
      <c r="J10" s="70">
        <v>23.428583924656898</v>
      </c>
      <c r="K10" s="69">
        <v>24825.040300000001</v>
      </c>
      <c r="L10" s="70">
        <v>27.1631233650685</v>
      </c>
      <c r="M10" s="70">
        <v>0.24613769509167699</v>
      </c>
      <c r="N10" s="69">
        <v>1506451.7557999999</v>
      </c>
      <c r="O10" s="69">
        <v>24961311.063900001</v>
      </c>
      <c r="P10" s="69">
        <v>92998</v>
      </c>
      <c r="Q10" s="69">
        <v>83623</v>
      </c>
      <c r="R10" s="70">
        <v>11.2110304581275</v>
      </c>
      <c r="S10" s="69">
        <v>1.41982999634401</v>
      </c>
      <c r="T10" s="69">
        <v>1.32481029262284</v>
      </c>
      <c r="U10" s="71">
        <v>6.6923296426921199</v>
      </c>
      <c r="V10" s="56"/>
      <c r="W10" s="56"/>
    </row>
    <row r="11" spans="1:23" ht="13.5" thickBot="1" x14ac:dyDescent="0.25">
      <c r="A11" s="44"/>
      <c r="B11" s="48" t="s">
        <v>9</v>
      </c>
      <c r="C11" s="55"/>
      <c r="D11" s="69">
        <v>45929.368300000002</v>
      </c>
      <c r="E11" s="69">
        <v>61860.902900000001</v>
      </c>
      <c r="F11" s="70">
        <v>74.246197754737295</v>
      </c>
      <c r="G11" s="69">
        <v>37295.313199999997</v>
      </c>
      <c r="H11" s="70">
        <v>23.150509699969501</v>
      </c>
      <c r="I11" s="69">
        <v>8692.5653000000002</v>
      </c>
      <c r="J11" s="70">
        <v>18.925941335012901</v>
      </c>
      <c r="K11" s="69">
        <v>7388.1013999999996</v>
      </c>
      <c r="L11" s="70">
        <v>19.809731481219998</v>
      </c>
      <c r="M11" s="70">
        <v>0.17656280407846101</v>
      </c>
      <c r="N11" s="69">
        <v>478251.57939999999</v>
      </c>
      <c r="O11" s="69">
        <v>7694854.1622000001</v>
      </c>
      <c r="P11" s="69">
        <v>2882</v>
      </c>
      <c r="Q11" s="69">
        <v>2753</v>
      </c>
      <c r="R11" s="70">
        <v>4.6857973120232499</v>
      </c>
      <c r="S11" s="69">
        <v>15.936630222068001</v>
      </c>
      <c r="T11" s="69">
        <v>16.751143479840199</v>
      </c>
      <c r="U11" s="71">
        <v>-5.1109503478613698</v>
      </c>
      <c r="V11" s="56"/>
      <c r="W11" s="56"/>
    </row>
    <row r="12" spans="1:23" ht="13.5" thickBot="1" x14ac:dyDescent="0.25">
      <c r="A12" s="44"/>
      <c r="B12" s="48" t="s">
        <v>10</v>
      </c>
      <c r="C12" s="55"/>
      <c r="D12" s="69">
        <v>100051.79760000001</v>
      </c>
      <c r="E12" s="69">
        <v>156182.07709999999</v>
      </c>
      <c r="F12" s="70">
        <v>64.060998200157798</v>
      </c>
      <c r="G12" s="69">
        <v>120825.2123</v>
      </c>
      <c r="H12" s="70">
        <v>-17.192946988929101</v>
      </c>
      <c r="I12" s="69">
        <v>19235.498899999999</v>
      </c>
      <c r="J12" s="70">
        <v>19.2255405314177</v>
      </c>
      <c r="K12" s="69">
        <v>26012.342400000001</v>
      </c>
      <c r="L12" s="70">
        <v>21.5289027056814</v>
      </c>
      <c r="M12" s="70">
        <v>-0.26052415410309199</v>
      </c>
      <c r="N12" s="69">
        <v>1240619.0993999999</v>
      </c>
      <c r="O12" s="69">
        <v>27633290.628199998</v>
      </c>
      <c r="P12" s="69">
        <v>1320</v>
      </c>
      <c r="Q12" s="69">
        <v>1255</v>
      </c>
      <c r="R12" s="70">
        <v>5.17928286852589</v>
      </c>
      <c r="S12" s="69">
        <v>75.796816363636395</v>
      </c>
      <c r="T12" s="69">
        <v>74.190842948207205</v>
      </c>
      <c r="U12" s="71">
        <v>2.1187874273300702</v>
      </c>
      <c r="V12" s="56"/>
      <c r="W12" s="56"/>
    </row>
    <row r="13" spans="1:23" ht="13.5" thickBot="1" x14ac:dyDescent="0.25">
      <c r="A13" s="44"/>
      <c r="B13" s="48" t="s">
        <v>11</v>
      </c>
      <c r="C13" s="55"/>
      <c r="D13" s="69">
        <v>236025.02</v>
      </c>
      <c r="E13" s="69">
        <v>325871.91320000001</v>
      </c>
      <c r="F13" s="70">
        <v>72.428770458392506</v>
      </c>
      <c r="G13" s="69">
        <v>247731.17240000001</v>
      </c>
      <c r="H13" s="70">
        <v>-4.7253449320050001</v>
      </c>
      <c r="I13" s="69">
        <v>49338.186199999996</v>
      </c>
      <c r="J13" s="70">
        <v>20.9037949451291</v>
      </c>
      <c r="K13" s="69">
        <v>64215.6561</v>
      </c>
      <c r="L13" s="70">
        <v>25.921508172703401</v>
      </c>
      <c r="M13" s="70">
        <v>-0.23167979280367401</v>
      </c>
      <c r="N13" s="69">
        <v>2978528.7552999998</v>
      </c>
      <c r="O13" s="69">
        <v>45050716.385300003</v>
      </c>
      <c r="P13" s="69">
        <v>14587</v>
      </c>
      <c r="Q13" s="69">
        <v>14301</v>
      </c>
      <c r="R13" s="70">
        <v>1.99986014963989</v>
      </c>
      <c r="S13" s="69">
        <v>16.180504558853801</v>
      </c>
      <c r="T13" s="69">
        <v>15.396137514859101</v>
      </c>
      <c r="U13" s="71">
        <v>4.8476055931486899</v>
      </c>
      <c r="V13" s="56"/>
      <c r="W13" s="56"/>
    </row>
    <row r="14" spans="1:23" ht="13.5" thickBot="1" x14ac:dyDescent="0.25">
      <c r="A14" s="44"/>
      <c r="B14" s="48" t="s">
        <v>12</v>
      </c>
      <c r="C14" s="55"/>
      <c r="D14" s="69">
        <v>123814.85619999999</v>
      </c>
      <c r="E14" s="69">
        <v>154999.8051</v>
      </c>
      <c r="F14" s="70">
        <v>79.880652830575698</v>
      </c>
      <c r="G14" s="69">
        <v>115882.02009999999</v>
      </c>
      <c r="H14" s="70">
        <v>6.8456142662635298</v>
      </c>
      <c r="I14" s="69">
        <v>20903.887900000002</v>
      </c>
      <c r="J14" s="70">
        <v>16.8831823107185</v>
      </c>
      <c r="K14" s="69">
        <v>24303.31</v>
      </c>
      <c r="L14" s="70">
        <v>20.9724597301873</v>
      </c>
      <c r="M14" s="70">
        <v>-0.13987486066712701</v>
      </c>
      <c r="N14" s="69">
        <v>1639329.6065</v>
      </c>
      <c r="O14" s="69">
        <v>21325857.506499998</v>
      </c>
      <c r="P14" s="69">
        <v>2648</v>
      </c>
      <c r="Q14" s="69">
        <v>2920</v>
      </c>
      <c r="R14" s="70">
        <v>-9.3150684931506795</v>
      </c>
      <c r="S14" s="69">
        <v>46.757876208459201</v>
      </c>
      <c r="T14" s="69">
        <v>40.491243253424699</v>
      </c>
      <c r="U14" s="71">
        <v>13.4023045167754</v>
      </c>
      <c r="V14" s="56"/>
      <c r="W14" s="56"/>
    </row>
    <row r="15" spans="1:23" ht="13.5" thickBot="1" x14ac:dyDescent="0.25">
      <c r="A15" s="44"/>
      <c r="B15" s="48" t="s">
        <v>13</v>
      </c>
      <c r="C15" s="55"/>
      <c r="D15" s="69">
        <v>88676.849900000001</v>
      </c>
      <c r="E15" s="69">
        <v>153885.9234</v>
      </c>
      <c r="F15" s="70">
        <v>57.625056236950101</v>
      </c>
      <c r="G15" s="69">
        <v>116597.92329999999</v>
      </c>
      <c r="H15" s="70">
        <v>-23.946458572988998</v>
      </c>
      <c r="I15" s="69">
        <v>16339.4704</v>
      </c>
      <c r="J15" s="70">
        <v>18.4258579532605</v>
      </c>
      <c r="K15" s="69">
        <v>21041.793799999999</v>
      </c>
      <c r="L15" s="70">
        <v>18.0464567502293</v>
      </c>
      <c r="M15" s="70">
        <v>-0.22347540540958999</v>
      </c>
      <c r="N15" s="69">
        <v>1342063.4938000001</v>
      </c>
      <c r="O15" s="69">
        <v>17108459.0229</v>
      </c>
      <c r="P15" s="69">
        <v>4483</v>
      </c>
      <c r="Q15" s="69">
        <v>4087</v>
      </c>
      <c r="R15" s="70">
        <v>9.6892586249082395</v>
      </c>
      <c r="S15" s="69">
        <v>19.780693709569501</v>
      </c>
      <c r="T15" s="69">
        <v>19.7827437484708</v>
      </c>
      <c r="U15" s="71">
        <v>-1.0363837241406999E-2</v>
      </c>
      <c r="V15" s="56"/>
      <c r="W15" s="56"/>
    </row>
    <row r="16" spans="1:23" ht="13.5" thickBot="1" x14ac:dyDescent="0.25">
      <c r="A16" s="44"/>
      <c r="B16" s="48" t="s">
        <v>14</v>
      </c>
      <c r="C16" s="55"/>
      <c r="D16" s="69">
        <v>791113.23990000004</v>
      </c>
      <c r="E16" s="69">
        <v>917955.71030000004</v>
      </c>
      <c r="F16" s="70">
        <v>86.182070771306996</v>
      </c>
      <c r="G16" s="69">
        <v>586901.89300000004</v>
      </c>
      <c r="H16" s="70">
        <v>34.794801198571001</v>
      </c>
      <c r="I16" s="69">
        <v>43763.404000000002</v>
      </c>
      <c r="J16" s="70">
        <v>5.5318760694147802</v>
      </c>
      <c r="K16" s="69">
        <v>41823.175499999998</v>
      </c>
      <c r="L16" s="70">
        <v>7.1260931339337201</v>
      </c>
      <c r="M16" s="70">
        <v>4.6391228710024997E-2</v>
      </c>
      <c r="N16" s="69">
        <v>10191507.898700001</v>
      </c>
      <c r="O16" s="69">
        <v>121395994.1389</v>
      </c>
      <c r="P16" s="69">
        <v>49732</v>
      </c>
      <c r="Q16" s="69">
        <v>41080</v>
      </c>
      <c r="R16" s="70">
        <v>21.0613437195716</v>
      </c>
      <c r="S16" s="69">
        <v>15.9075291542669</v>
      </c>
      <c r="T16" s="69">
        <v>17.496750881207401</v>
      </c>
      <c r="U16" s="71">
        <v>-9.9903744417419702</v>
      </c>
      <c r="V16" s="56"/>
      <c r="W16" s="56"/>
    </row>
    <row r="17" spans="1:21" ht="12" thickBot="1" x14ac:dyDescent="0.2">
      <c r="A17" s="44"/>
      <c r="B17" s="48" t="s">
        <v>15</v>
      </c>
      <c r="C17" s="55"/>
      <c r="D17" s="69">
        <v>606910.04870000004</v>
      </c>
      <c r="E17" s="69">
        <v>686998.99269999994</v>
      </c>
      <c r="F17" s="70">
        <v>88.342203576567201</v>
      </c>
      <c r="G17" s="69">
        <v>866787.28619999997</v>
      </c>
      <c r="H17" s="70">
        <v>-29.981662356782302</v>
      </c>
      <c r="I17" s="69">
        <v>11031.143599999999</v>
      </c>
      <c r="J17" s="70">
        <v>1.81759119388922</v>
      </c>
      <c r="K17" s="69">
        <v>60678.609799999998</v>
      </c>
      <c r="L17" s="70">
        <v>7.0004037629595803</v>
      </c>
      <c r="M17" s="70">
        <v>-0.81820375192577299</v>
      </c>
      <c r="N17" s="69">
        <v>5219900.8262999998</v>
      </c>
      <c r="O17" s="69">
        <v>141078266.0722</v>
      </c>
      <c r="P17" s="69">
        <v>14498</v>
      </c>
      <c r="Q17" s="69">
        <v>13476</v>
      </c>
      <c r="R17" s="70">
        <v>7.5838527753042504</v>
      </c>
      <c r="S17" s="69">
        <v>41.861639446820298</v>
      </c>
      <c r="T17" s="69">
        <v>33.463252983080999</v>
      </c>
      <c r="U17" s="71">
        <v>20.062249292477599</v>
      </c>
    </row>
    <row r="18" spans="1:21" ht="12" thickBot="1" x14ac:dyDescent="0.2">
      <c r="A18" s="44"/>
      <c r="B18" s="48" t="s">
        <v>16</v>
      </c>
      <c r="C18" s="55"/>
      <c r="D18" s="69">
        <v>1669212.5325</v>
      </c>
      <c r="E18" s="69">
        <v>1872779.9092000001</v>
      </c>
      <c r="F18" s="70">
        <v>89.130202876484404</v>
      </c>
      <c r="G18" s="69">
        <v>1304179.0234999999</v>
      </c>
      <c r="H18" s="70">
        <v>27.98952462986</v>
      </c>
      <c r="I18" s="69">
        <v>209985.05780000001</v>
      </c>
      <c r="J18" s="70">
        <v>12.5798874446205</v>
      </c>
      <c r="K18" s="69">
        <v>162889.61780000001</v>
      </c>
      <c r="L18" s="70">
        <v>12.4898204053962</v>
      </c>
      <c r="M18" s="70">
        <v>0.28912487263506897</v>
      </c>
      <c r="N18" s="69">
        <v>18353608.9454</v>
      </c>
      <c r="O18" s="69">
        <v>322269724.38309997</v>
      </c>
      <c r="P18" s="69">
        <v>87227</v>
      </c>
      <c r="Q18" s="69">
        <v>77285</v>
      </c>
      <c r="R18" s="70">
        <v>12.864074529339501</v>
      </c>
      <c r="S18" s="69">
        <v>19.1364202884428</v>
      </c>
      <c r="T18" s="69">
        <v>19.0100990826163</v>
      </c>
      <c r="U18" s="71">
        <v>0.66010886008182501</v>
      </c>
    </row>
    <row r="19" spans="1:21" ht="12" thickBot="1" x14ac:dyDescent="0.2">
      <c r="A19" s="44"/>
      <c r="B19" s="48" t="s">
        <v>17</v>
      </c>
      <c r="C19" s="55"/>
      <c r="D19" s="69">
        <v>531582.68330000003</v>
      </c>
      <c r="E19" s="69">
        <v>753911.4791</v>
      </c>
      <c r="F19" s="70">
        <v>70.509960126166206</v>
      </c>
      <c r="G19" s="69">
        <v>426310.55680000002</v>
      </c>
      <c r="H19" s="70">
        <v>24.693764867142999</v>
      </c>
      <c r="I19" s="69">
        <v>56644.697899999999</v>
      </c>
      <c r="J19" s="70">
        <v>10.655858379049601</v>
      </c>
      <c r="K19" s="69">
        <v>54592.764300000003</v>
      </c>
      <c r="L19" s="70">
        <v>12.8058673258734</v>
      </c>
      <c r="M19" s="70">
        <v>3.7586182460447003E-2</v>
      </c>
      <c r="N19" s="69">
        <v>6718753.4296000004</v>
      </c>
      <c r="O19" s="69">
        <v>90874928.812600002</v>
      </c>
      <c r="P19" s="69">
        <v>13534</v>
      </c>
      <c r="Q19" s="69">
        <v>12233</v>
      </c>
      <c r="R19" s="70">
        <v>10.6351671707676</v>
      </c>
      <c r="S19" s="69">
        <v>39.2775737623762</v>
      </c>
      <c r="T19" s="69">
        <v>40.713138943840399</v>
      </c>
      <c r="U19" s="71">
        <v>-3.6549232652433101</v>
      </c>
    </row>
    <row r="20" spans="1:21" ht="12" thickBot="1" x14ac:dyDescent="0.2">
      <c r="A20" s="44"/>
      <c r="B20" s="48" t="s">
        <v>18</v>
      </c>
      <c r="C20" s="55"/>
      <c r="D20" s="69">
        <v>908470.50989999995</v>
      </c>
      <c r="E20" s="69">
        <v>1060039.6666999999</v>
      </c>
      <c r="F20" s="70">
        <v>85.701558011329098</v>
      </c>
      <c r="G20" s="69">
        <v>824428.45200000005</v>
      </c>
      <c r="H20" s="70">
        <v>10.193978349015101</v>
      </c>
      <c r="I20" s="69">
        <v>69292.748300000007</v>
      </c>
      <c r="J20" s="70">
        <v>7.6274075542229101</v>
      </c>
      <c r="K20" s="69">
        <v>51230.2791</v>
      </c>
      <c r="L20" s="70">
        <v>6.2140357936118402</v>
      </c>
      <c r="M20" s="70">
        <v>0.35257409323776301</v>
      </c>
      <c r="N20" s="69">
        <v>9012974.5567000005</v>
      </c>
      <c r="O20" s="69">
        <v>132282885.3053</v>
      </c>
      <c r="P20" s="69">
        <v>43820</v>
      </c>
      <c r="Q20" s="69">
        <v>41274</v>
      </c>
      <c r="R20" s="70">
        <v>6.1685322479042597</v>
      </c>
      <c r="S20" s="69">
        <v>20.731869235508899</v>
      </c>
      <c r="T20" s="69">
        <v>21.042008344236098</v>
      </c>
      <c r="U20" s="71">
        <v>-1.49595342901344</v>
      </c>
    </row>
    <row r="21" spans="1:21" ht="12" thickBot="1" x14ac:dyDescent="0.2">
      <c r="A21" s="44"/>
      <c r="B21" s="48" t="s">
        <v>19</v>
      </c>
      <c r="C21" s="55"/>
      <c r="D21" s="69">
        <v>399395.36190000002</v>
      </c>
      <c r="E21" s="69">
        <v>405231.26620000001</v>
      </c>
      <c r="F21" s="70">
        <v>98.559858336024902</v>
      </c>
      <c r="G21" s="69">
        <v>285637.59529999999</v>
      </c>
      <c r="H21" s="70">
        <v>39.825908238907502</v>
      </c>
      <c r="I21" s="69">
        <v>29943.988399999998</v>
      </c>
      <c r="J21" s="70">
        <v>7.4973300284587001</v>
      </c>
      <c r="K21" s="69">
        <v>36310.058400000002</v>
      </c>
      <c r="L21" s="70">
        <v>12.7119325318028</v>
      </c>
      <c r="M21" s="70">
        <v>-0.17532524816869999</v>
      </c>
      <c r="N21" s="69">
        <v>3965351.6394000002</v>
      </c>
      <c r="O21" s="69">
        <v>55819912.788099997</v>
      </c>
      <c r="P21" s="69">
        <v>36470</v>
      </c>
      <c r="Q21" s="69">
        <v>33948</v>
      </c>
      <c r="R21" s="70">
        <v>7.4290090726994302</v>
      </c>
      <c r="S21" s="69">
        <v>10.951339783383601</v>
      </c>
      <c r="T21" s="69">
        <v>10.676572304701301</v>
      </c>
      <c r="U21" s="71">
        <v>2.5089850567799901</v>
      </c>
    </row>
    <row r="22" spans="1:21" ht="12" thickBot="1" x14ac:dyDescent="0.2">
      <c r="A22" s="44"/>
      <c r="B22" s="48" t="s">
        <v>20</v>
      </c>
      <c r="C22" s="55"/>
      <c r="D22" s="69">
        <v>1165918.4217000001</v>
      </c>
      <c r="E22" s="69">
        <v>1235705.4227</v>
      </c>
      <c r="F22" s="70">
        <v>94.352456522565404</v>
      </c>
      <c r="G22" s="69">
        <v>877048.09710000001</v>
      </c>
      <c r="H22" s="70">
        <v>32.9366571292</v>
      </c>
      <c r="I22" s="69">
        <v>128499.98450000001</v>
      </c>
      <c r="J22" s="70">
        <v>11.0213529616109</v>
      </c>
      <c r="K22" s="69">
        <v>107998.7754</v>
      </c>
      <c r="L22" s="70">
        <v>12.313894272971201</v>
      </c>
      <c r="M22" s="70">
        <v>0.18982816262562899</v>
      </c>
      <c r="N22" s="69">
        <v>11857543.1381</v>
      </c>
      <c r="O22" s="69">
        <v>153894375.17449999</v>
      </c>
      <c r="P22" s="69">
        <v>74779</v>
      </c>
      <c r="Q22" s="69">
        <v>61856</v>
      </c>
      <c r="R22" s="70">
        <v>20.892071908949799</v>
      </c>
      <c r="S22" s="69">
        <v>15.5915219740836</v>
      </c>
      <c r="T22" s="69">
        <v>15.7690893074237</v>
      </c>
      <c r="U22" s="71">
        <v>-1.13887107131181</v>
      </c>
    </row>
    <row r="23" spans="1:21" ht="12" thickBot="1" x14ac:dyDescent="0.2">
      <c r="A23" s="44"/>
      <c r="B23" s="48" t="s">
        <v>21</v>
      </c>
      <c r="C23" s="55"/>
      <c r="D23" s="69">
        <v>2480860.4053000002</v>
      </c>
      <c r="E23" s="69">
        <v>3000262.5673000002</v>
      </c>
      <c r="F23" s="70">
        <v>82.688109778757806</v>
      </c>
      <c r="G23" s="69">
        <v>2291587.3017000002</v>
      </c>
      <c r="H23" s="70">
        <v>8.2594760173259907</v>
      </c>
      <c r="I23" s="69">
        <v>234492.3089</v>
      </c>
      <c r="J23" s="70">
        <v>9.4520557625508097</v>
      </c>
      <c r="K23" s="69">
        <v>49624.303200000002</v>
      </c>
      <c r="L23" s="70">
        <v>2.1654991351709101</v>
      </c>
      <c r="M23" s="70">
        <v>3.7253521717963398</v>
      </c>
      <c r="N23" s="69">
        <v>26836841.0777</v>
      </c>
      <c r="O23" s="69">
        <v>340061974.10100001</v>
      </c>
      <c r="P23" s="69">
        <v>87697</v>
      </c>
      <c r="Q23" s="69">
        <v>76611</v>
      </c>
      <c r="R23" s="70">
        <v>14.470506846275301</v>
      </c>
      <c r="S23" s="69">
        <v>28.2889996841397</v>
      </c>
      <c r="T23" s="69">
        <v>28.4819214734177</v>
      </c>
      <c r="U23" s="71">
        <v>-0.68196751893674001</v>
      </c>
    </row>
    <row r="24" spans="1:21" ht="12" thickBot="1" x14ac:dyDescent="0.2">
      <c r="A24" s="44"/>
      <c r="B24" s="48" t="s">
        <v>22</v>
      </c>
      <c r="C24" s="55"/>
      <c r="D24" s="69">
        <v>222133.6673</v>
      </c>
      <c r="E24" s="69">
        <v>298440.65259999997</v>
      </c>
      <c r="F24" s="70">
        <v>74.431437327583396</v>
      </c>
      <c r="G24" s="69">
        <v>190218.82449999999</v>
      </c>
      <c r="H24" s="70">
        <v>16.777962372488499</v>
      </c>
      <c r="I24" s="69">
        <v>33434.431100000002</v>
      </c>
      <c r="J24" s="70">
        <v>15.051491971654</v>
      </c>
      <c r="K24" s="69">
        <v>30135.5275</v>
      </c>
      <c r="L24" s="70">
        <v>15.842557948306499</v>
      </c>
      <c r="M24" s="70">
        <v>0.109468918372177</v>
      </c>
      <c r="N24" s="69">
        <v>2286632.7355999998</v>
      </c>
      <c r="O24" s="69">
        <v>34519661.490599997</v>
      </c>
      <c r="P24" s="69">
        <v>24696</v>
      </c>
      <c r="Q24" s="69">
        <v>23297</v>
      </c>
      <c r="R24" s="70">
        <v>6.00506502983216</v>
      </c>
      <c r="S24" s="69">
        <v>8.9947225178166494</v>
      </c>
      <c r="T24" s="69">
        <v>8.8133085633343402</v>
      </c>
      <c r="U24" s="71">
        <v>2.0168932851788801</v>
      </c>
    </row>
    <row r="25" spans="1:21" ht="12" thickBot="1" x14ac:dyDescent="0.2">
      <c r="A25" s="44"/>
      <c r="B25" s="48" t="s">
        <v>23</v>
      </c>
      <c r="C25" s="55"/>
      <c r="D25" s="69">
        <v>215248.954</v>
      </c>
      <c r="E25" s="69">
        <v>252183.07370000001</v>
      </c>
      <c r="F25" s="70">
        <v>85.354243186068402</v>
      </c>
      <c r="G25" s="69">
        <v>162132.69219999999</v>
      </c>
      <c r="H25" s="70">
        <v>32.760981810181804</v>
      </c>
      <c r="I25" s="69">
        <v>20085.111499999999</v>
      </c>
      <c r="J25" s="70">
        <v>9.33110759739162</v>
      </c>
      <c r="K25" s="69">
        <v>12776.3935</v>
      </c>
      <c r="L25" s="70">
        <v>7.8802080731747699</v>
      </c>
      <c r="M25" s="70">
        <v>0.57204859884755399</v>
      </c>
      <c r="N25" s="69">
        <v>2185167.6206</v>
      </c>
      <c r="O25" s="69">
        <v>42337162.550800003</v>
      </c>
      <c r="P25" s="69">
        <v>18282</v>
      </c>
      <c r="Q25" s="69">
        <v>16207</v>
      </c>
      <c r="R25" s="70">
        <v>12.8031097673845</v>
      </c>
      <c r="S25" s="69">
        <v>11.773818728804301</v>
      </c>
      <c r="T25" s="69">
        <v>13.499198198309401</v>
      </c>
      <c r="U25" s="71">
        <v>-14.654374330428499</v>
      </c>
    </row>
    <row r="26" spans="1:21" ht="12" thickBot="1" x14ac:dyDescent="0.2">
      <c r="A26" s="44"/>
      <c r="B26" s="48" t="s">
        <v>24</v>
      </c>
      <c r="C26" s="55"/>
      <c r="D26" s="69">
        <v>558149.21519999998</v>
      </c>
      <c r="E26" s="69">
        <v>586649.51060000004</v>
      </c>
      <c r="F26" s="70">
        <v>95.141853034045596</v>
      </c>
      <c r="G26" s="69">
        <v>390166.20490000001</v>
      </c>
      <c r="H26" s="70">
        <v>43.054218481852899</v>
      </c>
      <c r="I26" s="69">
        <v>115379.215</v>
      </c>
      <c r="J26" s="70">
        <v>20.671750825387502</v>
      </c>
      <c r="K26" s="69">
        <v>92220.059399999998</v>
      </c>
      <c r="L26" s="70">
        <v>23.636096166667301</v>
      </c>
      <c r="M26" s="70">
        <v>0.25112926353200798</v>
      </c>
      <c r="N26" s="69">
        <v>5484361.7959000003</v>
      </c>
      <c r="O26" s="69">
        <v>80733939.766800001</v>
      </c>
      <c r="P26" s="69">
        <v>42922</v>
      </c>
      <c r="Q26" s="69">
        <v>39448</v>
      </c>
      <c r="R26" s="70">
        <v>8.8065301155952191</v>
      </c>
      <c r="S26" s="69">
        <v>13.0038026000652</v>
      </c>
      <c r="T26" s="69">
        <v>13.2107276008923</v>
      </c>
      <c r="U26" s="71">
        <v>-1.5912653182388401</v>
      </c>
    </row>
    <row r="27" spans="1:21" ht="12" thickBot="1" x14ac:dyDescent="0.2">
      <c r="A27" s="44"/>
      <c r="B27" s="48" t="s">
        <v>25</v>
      </c>
      <c r="C27" s="55"/>
      <c r="D27" s="69">
        <v>250563.21780000001</v>
      </c>
      <c r="E27" s="69">
        <v>272580.658</v>
      </c>
      <c r="F27" s="70">
        <v>91.922596283409106</v>
      </c>
      <c r="G27" s="69">
        <v>198337.0742</v>
      </c>
      <c r="H27" s="70">
        <v>26.332012716561501</v>
      </c>
      <c r="I27" s="69">
        <v>68519.457800000004</v>
      </c>
      <c r="J27" s="70">
        <v>27.346175708316601</v>
      </c>
      <c r="K27" s="69">
        <v>64836.089399999997</v>
      </c>
      <c r="L27" s="70">
        <v>32.6898486637049</v>
      </c>
      <c r="M27" s="70">
        <v>5.6810465191319999E-2</v>
      </c>
      <c r="N27" s="69">
        <v>2553418.8906999999</v>
      </c>
      <c r="O27" s="69">
        <v>29344697.309300002</v>
      </c>
      <c r="P27" s="69">
        <v>33865</v>
      </c>
      <c r="Q27" s="69">
        <v>32000</v>
      </c>
      <c r="R27" s="70">
        <v>5.8281250000000098</v>
      </c>
      <c r="S27" s="69">
        <v>7.3988843289531996</v>
      </c>
      <c r="T27" s="69">
        <v>7.3901351437500002</v>
      </c>
      <c r="U27" s="71">
        <v>0.118250060606575</v>
      </c>
    </row>
    <row r="28" spans="1:21" ht="12" thickBot="1" x14ac:dyDescent="0.2">
      <c r="A28" s="44"/>
      <c r="B28" s="48" t="s">
        <v>26</v>
      </c>
      <c r="C28" s="55"/>
      <c r="D28" s="69">
        <v>740590.09149999998</v>
      </c>
      <c r="E28" s="69">
        <v>845147.54209999996</v>
      </c>
      <c r="F28" s="70">
        <v>87.628497346132207</v>
      </c>
      <c r="G28" s="69">
        <v>664529.83149999997</v>
      </c>
      <c r="H28" s="70">
        <v>11.4457254429517</v>
      </c>
      <c r="I28" s="69">
        <v>31565.417300000001</v>
      </c>
      <c r="J28" s="70">
        <v>4.2621981663388198</v>
      </c>
      <c r="K28" s="69">
        <v>56026.817900000002</v>
      </c>
      <c r="L28" s="70">
        <v>8.4310463194006395</v>
      </c>
      <c r="M28" s="70">
        <v>-0.43660164037265498</v>
      </c>
      <c r="N28" s="69">
        <v>7240567.6046000002</v>
      </c>
      <c r="O28" s="69">
        <v>103179722.76100001</v>
      </c>
      <c r="P28" s="69">
        <v>40770</v>
      </c>
      <c r="Q28" s="69">
        <v>38287</v>
      </c>
      <c r="R28" s="70">
        <v>6.4852299736202896</v>
      </c>
      <c r="S28" s="69">
        <v>18.165074601422599</v>
      </c>
      <c r="T28" s="69">
        <v>17.1549363491525</v>
      </c>
      <c r="U28" s="71">
        <v>5.5608813860365096</v>
      </c>
    </row>
    <row r="29" spans="1:21" ht="12" thickBot="1" x14ac:dyDescent="0.2">
      <c r="A29" s="44"/>
      <c r="B29" s="48" t="s">
        <v>27</v>
      </c>
      <c r="C29" s="55"/>
      <c r="D29" s="69">
        <v>823840.6692</v>
      </c>
      <c r="E29" s="69">
        <v>704083.44960000005</v>
      </c>
      <c r="F29" s="70">
        <v>117.008952513802</v>
      </c>
      <c r="G29" s="69">
        <v>565871.08129999996</v>
      </c>
      <c r="H29" s="70">
        <v>45.588049367597201</v>
      </c>
      <c r="I29" s="69">
        <v>116086.5906</v>
      </c>
      <c r="J29" s="70">
        <v>14.090903124839301</v>
      </c>
      <c r="K29" s="69">
        <v>90905.570099999997</v>
      </c>
      <c r="L29" s="70">
        <v>16.064713872841601</v>
      </c>
      <c r="M29" s="70">
        <v>0.27700195348095602</v>
      </c>
      <c r="N29" s="69">
        <v>7243502.4836999997</v>
      </c>
      <c r="O29" s="69">
        <v>72982582.707200006</v>
      </c>
      <c r="P29" s="69">
        <v>117977</v>
      </c>
      <c r="Q29" s="69">
        <v>112465</v>
      </c>
      <c r="R29" s="70">
        <v>4.9010803361045703</v>
      </c>
      <c r="S29" s="69">
        <v>6.9830616916856698</v>
      </c>
      <c r="T29" s="69">
        <v>6.9403966958609304</v>
      </c>
      <c r="U29" s="71">
        <v>0.61097836033056896</v>
      </c>
    </row>
    <row r="30" spans="1:21" ht="12" thickBot="1" x14ac:dyDescent="0.2">
      <c r="A30" s="44"/>
      <c r="B30" s="48" t="s">
        <v>28</v>
      </c>
      <c r="C30" s="55"/>
      <c r="D30" s="69">
        <v>1245231.2952000001</v>
      </c>
      <c r="E30" s="69">
        <v>1401663.0662</v>
      </c>
      <c r="F30" s="70">
        <v>88.839559607995</v>
      </c>
      <c r="G30" s="69">
        <v>992582.87800000003</v>
      </c>
      <c r="H30" s="70">
        <v>25.453634431925</v>
      </c>
      <c r="I30" s="69">
        <v>117298.7331</v>
      </c>
      <c r="J30" s="70">
        <v>9.4198349778191499</v>
      </c>
      <c r="K30" s="69">
        <v>120398.15180000001</v>
      </c>
      <c r="L30" s="70">
        <v>12.129783262289999</v>
      </c>
      <c r="M30" s="70">
        <v>-2.5743075401593998E-2</v>
      </c>
      <c r="N30" s="69">
        <v>13929879.278999999</v>
      </c>
      <c r="O30" s="69">
        <v>129045963.6718</v>
      </c>
      <c r="P30" s="69">
        <v>76838</v>
      </c>
      <c r="Q30" s="69">
        <v>69346</v>
      </c>
      <c r="R30" s="70">
        <v>10.8037954604447</v>
      </c>
      <c r="S30" s="69">
        <v>16.205930596840101</v>
      </c>
      <c r="T30" s="69">
        <v>15.850248599775</v>
      </c>
      <c r="U30" s="71">
        <v>2.1947644101006598</v>
      </c>
    </row>
    <row r="31" spans="1:21" ht="12" thickBot="1" x14ac:dyDescent="0.2">
      <c r="A31" s="44"/>
      <c r="B31" s="48" t="s">
        <v>29</v>
      </c>
      <c r="C31" s="55"/>
      <c r="D31" s="69">
        <v>814711.89370000002</v>
      </c>
      <c r="E31" s="69">
        <v>938107.74250000005</v>
      </c>
      <c r="F31" s="70">
        <v>86.846303125997295</v>
      </c>
      <c r="G31" s="69">
        <v>585907.14359999995</v>
      </c>
      <c r="H31" s="70">
        <v>39.051367200295701</v>
      </c>
      <c r="I31" s="69">
        <v>24243.322899999999</v>
      </c>
      <c r="J31" s="70">
        <v>2.97569276789361</v>
      </c>
      <c r="K31" s="69">
        <v>25254.760999999999</v>
      </c>
      <c r="L31" s="70">
        <v>4.3103691900437902</v>
      </c>
      <c r="M31" s="70">
        <v>-4.0049402962078998E-2</v>
      </c>
      <c r="N31" s="69">
        <v>7793876.5866</v>
      </c>
      <c r="O31" s="69">
        <v>137898475.25870001</v>
      </c>
      <c r="P31" s="69">
        <v>36345</v>
      </c>
      <c r="Q31" s="69">
        <v>34166</v>
      </c>
      <c r="R31" s="70">
        <v>6.3776854182520601</v>
      </c>
      <c r="S31" s="69">
        <v>22.416065310221502</v>
      </c>
      <c r="T31" s="69">
        <v>21.598939176374198</v>
      </c>
      <c r="U31" s="71">
        <v>3.64527013344627</v>
      </c>
    </row>
    <row r="32" spans="1:21" ht="12" thickBot="1" x14ac:dyDescent="0.2">
      <c r="A32" s="44"/>
      <c r="B32" s="48" t="s">
        <v>30</v>
      </c>
      <c r="C32" s="55"/>
      <c r="D32" s="69">
        <v>115916.34540000001</v>
      </c>
      <c r="E32" s="69">
        <v>151494.54509999999</v>
      </c>
      <c r="F32" s="70">
        <v>76.515194209458002</v>
      </c>
      <c r="G32" s="69">
        <v>110564.09</v>
      </c>
      <c r="H32" s="70">
        <v>4.8408623450887101</v>
      </c>
      <c r="I32" s="69">
        <v>33609.8151</v>
      </c>
      <c r="J32" s="70">
        <v>28.994888498270399</v>
      </c>
      <c r="K32" s="69">
        <v>34322.219599999997</v>
      </c>
      <c r="L32" s="70">
        <v>31.0428273773157</v>
      </c>
      <c r="M32" s="70">
        <v>-2.0756364486404E-2</v>
      </c>
      <c r="N32" s="69">
        <v>1148608.716</v>
      </c>
      <c r="O32" s="69">
        <v>14381518.130000001</v>
      </c>
      <c r="P32" s="69">
        <v>25214</v>
      </c>
      <c r="Q32" s="69">
        <v>24428</v>
      </c>
      <c r="R32" s="70">
        <v>3.2176191255935702</v>
      </c>
      <c r="S32" s="69">
        <v>4.5973009201237396</v>
      </c>
      <c r="T32" s="69">
        <v>4.52153807925332</v>
      </c>
      <c r="U32" s="71">
        <v>1.64798524583824</v>
      </c>
    </row>
    <row r="33" spans="1:21" ht="12" thickBot="1" x14ac:dyDescent="0.2">
      <c r="A33" s="44"/>
      <c r="B33" s="48" t="s">
        <v>31</v>
      </c>
      <c r="C33" s="55"/>
      <c r="D33" s="72"/>
      <c r="E33" s="72"/>
      <c r="F33" s="72"/>
      <c r="G33" s="69">
        <v>26.923300000000001</v>
      </c>
      <c r="H33" s="72"/>
      <c r="I33" s="72"/>
      <c r="J33" s="72"/>
      <c r="K33" s="69">
        <v>5.2422000000000004</v>
      </c>
      <c r="L33" s="70">
        <v>19.470867241385701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44"/>
      <c r="B34" s="48" t="s">
        <v>32</v>
      </c>
      <c r="C34" s="55"/>
      <c r="D34" s="69">
        <v>125684.6182</v>
      </c>
      <c r="E34" s="69">
        <v>111032.1376</v>
      </c>
      <c r="F34" s="70">
        <v>113.196612185191</v>
      </c>
      <c r="G34" s="69">
        <v>76636.558199999999</v>
      </c>
      <c r="H34" s="70">
        <v>64.000864798753398</v>
      </c>
      <c r="I34" s="69">
        <v>10357.246499999999</v>
      </c>
      <c r="J34" s="70">
        <v>8.2406635341157397</v>
      </c>
      <c r="K34" s="69">
        <v>9450.3986999999997</v>
      </c>
      <c r="L34" s="70">
        <v>12.331449796240999</v>
      </c>
      <c r="M34" s="70">
        <v>9.5958681616257993E-2</v>
      </c>
      <c r="N34" s="69">
        <v>1129021.4617000001</v>
      </c>
      <c r="O34" s="69">
        <v>23634823.1613</v>
      </c>
      <c r="P34" s="69">
        <v>8916</v>
      </c>
      <c r="Q34" s="69">
        <v>7176</v>
      </c>
      <c r="R34" s="70">
        <v>24.247491638795999</v>
      </c>
      <c r="S34" s="69">
        <v>14.0965251458053</v>
      </c>
      <c r="T34" s="69">
        <v>14.124572212932</v>
      </c>
      <c r="U34" s="71">
        <v>-0.198964403188748</v>
      </c>
    </row>
    <row r="35" spans="1:21" ht="12" customHeight="1" thickBot="1" x14ac:dyDescent="0.2">
      <c r="A35" s="44"/>
      <c r="B35" s="48" t="s">
        <v>70</v>
      </c>
      <c r="C35" s="55"/>
      <c r="D35" s="69">
        <v>18038.47</v>
      </c>
      <c r="E35" s="72"/>
      <c r="F35" s="72"/>
      <c r="G35" s="72"/>
      <c r="H35" s="72"/>
      <c r="I35" s="69">
        <v>-879.56</v>
      </c>
      <c r="J35" s="70">
        <v>-4.8760232990935499</v>
      </c>
      <c r="K35" s="72"/>
      <c r="L35" s="72"/>
      <c r="M35" s="72"/>
      <c r="N35" s="69">
        <v>88724.81</v>
      </c>
      <c r="O35" s="69">
        <v>721104.38</v>
      </c>
      <c r="P35" s="69">
        <v>4</v>
      </c>
      <c r="Q35" s="69">
        <v>1</v>
      </c>
      <c r="R35" s="70">
        <v>300</v>
      </c>
      <c r="S35" s="69">
        <v>4509.6175000000003</v>
      </c>
      <c r="T35" s="69">
        <v>4085.47</v>
      </c>
      <c r="U35" s="71">
        <v>9.4053985731605803</v>
      </c>
    </row>
    <row r="36" spans="1:21" ht="12" thickBot="1" x14ac:dyDescent="0.2">
      <c r="A36" s="44"/>
      <c r="B36" s="48" t="s">
        <v>36</v>
      </c>
      <c r="C36" s="55"/>
      <c r="D36" s="69">
        <v>840065.76</v>
      </c>
      <c r="E36" s="69">
        <v>206317.78820000001</v>
      </c>
      <c r="F36" s="70">
        <v>407.17078606215898</v>
      </c>
      <c r="G36" s="72"/>
      <c r="H36" s="72"/>
      <c r="I36" s="69">
        <v>-17147.93</v>
      </c>
      <c r="J36" s="70">
        <v>-2.04126043656392</v>
      </c>
      <c r="K36" s="72"/>
      <c r="L36" s="72"/>
      <c r="M36" s="72"/>
      <c r="N36" s="69">
        <v>2359308.04</v>
      </c>
      <c r="O36" s="69">
        <v>18378058.440000001</v>
      </c>
      <c r="P36" s="69">
        <v>311</v>
      </c>
      <c r="Q36" s="69">
        <v>51</v>
      </c>
      <c r="R36" s="70">
        <v>509.803921568627</v>
      </c>
      <c r="S36" s="69">
        <v>2701.1760771704198</v>
      </c>
      <c r="T36" s="69">
        <v>2017.62274509804</v>
      </c>
      <c r="U36" s="71">
        <v>25.3057672859455</v>
      </c>
    </row>
    <row r="37" spans="1:21" ht="12" customHeight="1" thickBot="1" x14ac:dyDescent="0.2">
      <c r="A37" s="44"/>
      <c r="B37" s="48" t="s">
        <v>37</v>
      </c>
      <c r="C37" s="55"/>
      <c r="D37" s="69">
        <v>551685.81999999995</v>
      </c>
      <c r="E37" s="69">
        <v>151458.34419999999</v>
      </c>
      <c r="F37" s="70">
        <v>364.24920852924498</v>
      </c>
      <c r="G37" s="72"/>
      <c r="H37" s="72"/>
      <c r="I37" s="69">
        <v>19501.29</v>
      </c>
      <c r="J37" s="70">
        <v>3.5348543125505798</v>
      </c>
      <c r="K37" s="72"/>
      <c r="L37" s="72"/>
      <c r="M37" s="72"/>
      <c r="N37" s="69">
        <v>1121716.54</v>
      </c>
      <c r="O37" s="69">
        <v>24552311.609999999</v>
      </c>
      <c r="P37" s="69">
        <v>202</v>
      </c>
      <c r="Q37" s="69">
        <v>11</v>
      </c>
      <c r="R37" s="70">
        <v>1736.3636363636399</v>
      </c>
      <c r="S37" s="69">
        <v>2731.11792079208</v>
      </c>
      <c r="T37" s="69">
        <v>1098.0581818181799</v>
      </c>
      <c r="U37" s="71">
        <v>59.794552499596101</v>
      </c>
    </row>
    <row r="38" spans="1:21" ht="12" customHeight="1" thickBot="1" x14ac:dyDescent="0.2">
      <c r="A38" s="44"/>
      <c r="B38" s="48" t="s">
        <v>38</v>
      </c>
      <c r="C38" s="55"/>
      <c r="D38" s="69">
        <v>305265.15999999997</v>
      </c>
      <c r="E38" s="69">
        <v>126525.6015</v>
      </c>
      <c r="F38" s="70">
        <v>241.267503478338</v>
      </c>
      <c r="G38" s="72"/>
      <c r="H38" s="72"/>
      <c r="I38" s="69">
        <v>5248.73</v>
      </c>
      <c r="J38" s="70">
        <v>1.71940027482992</v>
      </c>
      <c r="K38" s="72"/>
      <c r="L38" s="72"/>
      <c r="M38" s="72"/>
      <c r="N38" s="69">
        <v>2100628.6800000002</v>
      </c>
      <c r="O38" s="69">
        <v>13496014.41</v>
      </c>
      <c r="P38" s="69">
        <v>162</v>
      </c>
      <c r="Q38" s="69">
        <v>59</v>
      </c>
      <c r="R38" s="70">
        <v>174.57627118644101</v>
      </c>
      <c r="S38" s="69">
        <v>1884.3528395061701</v>
      </c>
      <c r="T38" s="69">
        <v>1818.8157627118601</v>
      </c>
      <c r="U38" s="71">
        <v>3.4779620578640298</v>
      </c>
    </row>
    <row r="39" spans="1:21" ht="12" thickBot="1" x14ac:dyDescent="0.2">
      <c r="A39" s="44"/>
      <c r="B39" s="48" t="s">
        <v>71</v>
      </c>
      <c r="C39" s="55"/>
      <c r="D39" s="69">
        <v>0.96</v>
      </c>
      <c r="E39" s="72"/>
      <c r="F39" s="72"/>
      <c r="G39" s="72"/>
      <c r="H39" s="72"/>
      <c r="I39" s="69">
        <v>0.87</v>
      </c>
      <c r="J39" s="70">
        <v>90.625</v>
      </c>
      <c r="K39" s="72"/>
      <c r="L39" s="72"/>
      <c r="M39" s="72"/>
      <c r="N39" s="69">
        <v>152.29</v>
      </c>
      <c r="O39" s="69">
        <v>1337.23</v>
      </c>
      <c r="P39" s="69">
        <v>4</v>
      </c>
      <c r="Q39" s="69">
        <v>36</v>
      </c>
      <c r="R39" s="70">
        <v>-88.8888888888889</v>
      </c>
      <c r="S39" s="69">
        <v>0.24</v>
      </c>
      <c r="T39" s="69">
        <v>0.32972222222222197</v>
      </c>
      <c r="U39" s="71">
        <v>-37.384259259259302</v>
      </c>
    </row>
    <row r="40" spans="1:21" ht="12" customHeight="1" thickBot="1" x14ac:dyDescent="0.2">
      <c r="A40" s="44"/>
      <c r="B40" s="48" t="s">
        <v>33</v>
      </c>
      <c r="C40" s="55"/>
      <c r="D40" s="69">
        <v>122955.55590000001</v>
      </c>
      <c r="E40" s="69">
        <v>116200.5932</v>
      </c>
      <c r="F40" s="70">
        <v>105.813191235929</v>
      </c>
      <c r="G40" s="69">
        <v>164874.35870000001</v>
      </c>
      <c r="H40" s="70">
        <v>-25.424694980178302</v>
      </c>
      <c r="I40" s="69">
        <v>6486.6117000000004</v>
      </c>
      <c r="J40" s="70">
        <v>5.2755742939144401</v>
      </c>
      <c r="K40" s="69">
        <v>7430.6877000000004</v>
      </c>
      <c r="L40" s="70">
        <v>4.5068789098495499</v>
      </c>
      <c r="M40" s="70">
        <v>-0.12705095922682899</v>
      </c>
      <c r="N40" s="69">
        <v>1570907.6891999999</v>
      </c>
      <c r="O40" s="69">
        <v>27887873.122200001</v>
      </c>
      <c r="P40" s="69">
        <v>237</v>
      </c>
      <c r="Q40" s="69">
        <v>233</v>
      </c>
      <c r="R40" s="70">
        <v>1.7167381974248801</v>
      </c>
      <c r="S40" s="69">
        <v>518.79981392405102</v>
      </c>
      <c r="T40" s="69">
        <v>664.03836952789698</v>
      </c>
      <c r="U40" s="71">
        <v>-27.995105569777301</v>
      </c>
    </row>
    <row r="41" spans="1:21" ht="12" thickBot="1" x14ac:dyDescent="0.2">
      <c r="A41" s="44"/>
      <c r="B41" s="48" t="s">
        <v>34</v>
      </c>
      <c r="C41" s="55"/>
      <c r="D41" s="69">
        <v>358559.45779999997</v>
      </c>
      <c r="E41" s="69">
        <v>349311.48700000002</v>
      </c>
      <c r="F41" s="70">
        <v>102.64748545186001</v>
      </c>
      <c r="G41" s="69">
        <v>295904.88390000002</v>
      </c>
      <c r="H41" s="70">
        <v>21.1738897561332</v>
      </c>
      <c r="I41" s="69">
        <v>23413.0249</v>
      </c>
      <c r="J41" s="70">
        <v>6.5297468497008699</v>
      </c>
      <c r="K41" s="69">
        <v>16467.272799999999</v>
      </c>
      <c r="L41" s="70">
        <v>5.5650561028134504</v>
      </c>
      <c r="M41" s="70">
        <v>0.42179128167476498</v>
      </c>
      <c r="N41" s="69">
        <v>3416606.1491</v>
      </c>
      <c r="O41" s="69">
        <v>63063006.006200001</v>
      </c>
      <c r="P41" s="69">
        <v>1930</v>
      </c>
      <c r="Q41" s="69">
        <v>1790</v>
      </c>
      <c r="R41" s="70">
        <v>7.8212290502793298</v>
      </c>
      <c r="S41" s="69">
        <v>185.78210248704701</v>
      </c>
      <c r="T41" s="69">
        <v>186.73504960893899</v>
      </c>
      <c r="U41" s="71">
        <v>-0.51293806514993401</v>
      </c>
    </row>
    <row r="42" spans="1:21" ht="12" thickBot="1" x14ac:dyDescent="0.2">
      <c r="A42" s="44"/>
      <c r="B42" s="48" t="s">
        <v>39</v>
      </c>
      <c r="C42" s="55"/>
      <c r="D42" s="69">
        <v>244752.92</v>
      </c>
      <c r="E42" s="69">
        <v>86443.013699999996</v>
      </c>
      <c r="F42" s="70">
        <v>283.13788416657201</v>
      </c>
      <c r="G42" s="72"/>
      <c r="H42" s="72"/>
      <c r="I42" s="69">
        <v>-4569.84</v>
      </c>
      <c r="J42" s="70">
        <v>-1.8671237916180901</v>
      </c>
      <c r="K42" s="72"/>
      <c r="L42" s="72"/>
      <c r="M42" s="72"/>
      <c r="N42" s="69">
        <v>1447140.46</v>
      </c>
      <c r="O42" s="69">
        <v>10506269.51</v>
      </c>
      <c r="P42" s="69">
        <v>135</v>
      </c>
      <c r="Q42" s="69">
        <v>48</v>
      </c>
      <c r="R42" s="70">
        <v>181.25</v>
      </c>
      <c r="S42" s="69">
        <v>1812.9845925925899</v>
      </c>
      <c r="T42" s="69">
        <v>1414.10208333333</v>
      </c>
      <c r="U42" s="71">
        <v>22.001428522282801</v>
      </c>
    </row>
    <row r="43" spans="1:21" ht="12" thickBot="1" x14ac:dyDescent="0.2">
      <c r="A43" s="44"/>
      <c r="B43" s="48" t="s">
        <v>40</v>
      </c>
      <c r="C43" s="55"/>
      <c r="D43" s="69">
        <v>49354.03</v>
      </c>
      <c r="E43" s="69">
        <v>17586.517400000001</v>
      </c>
      <c r="F43" s="70">
        <v>280.635607820796</v>
      </c>
      <c r="G43" s="72"/>
      <c r="H43" s="72"/>
      <c r="I43" s="69">
        <v>6297.9</v>
      </c>
      <c r="J43" s="70">
        <v>12.760660071730699</v>
      </c>
      <c r="K43" s="72"/>
      <c r="L43" s="72"/>
      <c r="M43" s="72"/>
      <c r="N43" s="69">
        <v>454292.17</v>
      </c>
      <c r="O43" s="69">
        <v>3109614.89</v>
      </c>
      <c r="P43" s="69">
        <v>62</v>
      </c>
      <c r="Q43" s="69">
        <v>33</v>
      </c>
      <c r="R43" s="70">
        <v>87.878787878787904</v>
      </c>
      <c r="S43" s="69">
        <v>796.03274193548395</v>
      </c>
      <c r="T43" s="69">
        <v>1077.6227272727299</v>
      </c>
      <c r="U43" s="71">
        <v>-35.3741712498637</v>
      </c>
    </row>
    <row r="44" spans="1:21" ht="12" thickBot="1" x14ac:dyDescent="0.2">
      <c r="A44" s="43"/>
      <c r="B44" s="48" t="s">
        <v>35</v>
      </c>
      <c r="C44" s="55"/>
      <c r="D44" s="74">
        <v>22355.222600000001</v>
      </c>
      <c r="E44" s="75"/>
      <c r="F44" s="75"/>
      <c r="G44" s="74">
        <v>10530.020200000001</v>
      </c>
      <c r="H44" s="76">
        <v>112.299902330672</v>
      </c>
      <c r="I44" s="74">
        <v>3712.1370000000002</v>
      </c>
      <c r="J44" s="76">
        <v>16.605233892862199</v>
      </c>
      <c r="K44" s="74">
        <v>1321.5668000000001</v>
      </c>
      <c r="L44" s="76">
        <v>12.550467851903999</v>
      </c>
      <c r="M44" s="76">
        <v>1.80889093158212</v>
      </c>
      <c r="N44" s="74">
        <v>113040.0223</v>
      </c>
      <c r="O44" s="74">
        <v>2992603.9309999999</v>
      </c>
      <c r="P44" s="74">
        <v>27</v>
      </c>
      <c r="Q44" s="74">
        <v>15</v>
      </c>
      <c r="R44" s="76">
        <v>80</v>
      </c>
      <c r="S44" s="74">
        <v>827.97120740740695</v>
      </c>
      <c r="T44" s="74">
        <v>1228.8385066666699</v>
      </c>
      <c r="U44" s="77">
        <v>-48.4156086193479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96785</v>
      </c>
      <c r="D2" s="32">
        <v>642154.97356324794</v>
      </c>
      <c r="E2" s="32">
        <v>518075.18583846203</v>
      </c>
      <c r="F2" s="32">
        <v>124079.787724786</v>
      </c>
      <c r="G2" s="32">
        <v>518075.18583846203</v>
      </c>
      <c r="H2" s="32">
        <v>0.19322405467994899</v>
      </c>
    </row>
    <row r="3" spans="1:8" ht="14.25" x14ac:dyDescent="0.2">
      <c r="A3" s="32">
        <v>2</v>
      </c>
      <c r="B3" s="33">
        <v>13</v>
      </c>
      <c r="C3" s="32">
        <v>9352</v>
      </c>
      <c r="D3" s="32">
        <v>88070.750486566802</v>
      </c>
      <c r="E3" s="32">
        <v>68577.993208191503</v>
      </c>
      <c r="F3" s="32">
        <v>19492.757278375298</v>
      </c>
      <c r="G3" s="32">
        <v>68577.993208191503</v>
      </c>
      <c r="H3" s="32">
        <v>0.22133065939239899</v>
      </c>
    </row>
    <row r="4" spans="1:8" ht="14.25" x14ac:dyDescent="0.2">
      <c r="A4" s="32">
        <v>3</v>
      </c>
      <c r="B4" s="33">
        <v>14</v>
      </c>
      <c r="C4" s="32">
        <v>137315</v>
      </c>
      <c r="D4" s="32">
        <v>132043.487899145</v>
      </c>
      <c r="E4" s="32">
        <v>101105.931658974</v>
      </c>
      <c r="F4" s="32">
        <v>30937.556240170899</v>
      </c>
      <c r="G4" s="32">
        <v>101105.931658974</v>
      </c>
      <c r="H4" s="32">
        <v>0.23429823562219901</v>
      </c>
    </row>
    <row r="5" spans="1:8" ht="14.25" x14ac:dyDescent="0.2">
      <c r="A5" s="32">
        <v>4</v>
      </c>
      <c r="B5" s="33">
        <v>15</v>
      </c>
      <c r="C5" s="32">
        <v>3880</v>
      </c>
      <c r="D5" s="32">
        <v>45929.381939316198</v>
      </c>
      <c r="E5" s="32">
        <v>37236.803519658097</v>
      </c>
      <c r="F5" s="32">
        <v>8692.5784196581208</v>
      </c>
      <c r="G5" s="32">
        <v>37236.803519658097</v>
      </c>
      <c r="H5" s="32">
        <v>0.18925964279561</v>
      </c>
    </row>
    <row r="6" spans="1:8" ht="14.25" x14ac:dyDescent="0.2">
      <c r="A6" s="32">
        <v>5</v>
      </c>
      <c r="B6" s="33">
        <v>16</v>
      </c>
      <c r="C6" s="32">
        <v>2073</v>
      </c>
      <c r="D6" s="32">
        <v>100051.821275214</v>
      </c>
      <c r="E6" s="32">
        <v>80816.298132478594</v>
      </c>
      <c r="F6" s="32">
        <v>19235.523142735001</v>
      </c>
      <c r="G6" s="32">
        <v>80816.298132478594</v>
      </c>
      <c r="H6" s="32">
        <v>0.19225560212266099</v>
      </c>
    </row>
    <row r="7" spans="1:8" ht="14.25" x14ac:dyDescent="0.2">
      <c r="A7" s="32">
        <v>6</v>
      </c>
      <c r="B7" s="33">
        <v>17</v>
      </c>
      <c r="C7" s="32">
        <v>32515</v>
      </c>
      <c r="D7" s="32">
        <v>236025.12156666699</v>
      </c>
      <c r="E7" s="32">
        <v>186686.83199914501</v>
      </c>
      <c r="F7" s="32">
        <v>49338.289567521402</v>
      </c>
      <c r="G7" s="32">
        <v>186686.83199914501</v>
      </c>
      <c r="H7" s="32">
        <v>0.20903829744913599</v>
      </c>
    </row>
    <row r="8" spans="1:8" ht="14.25" x14ac:dyDescent="0.2">
      <c r="A8" s="32">
        <v>7</v>
      </c>
      <c r="B8" s="33">
        <v>18</v>
      </c>
      <c r="C8" s="32">
        <v>66028</v>
      </c>
      <c r="D8" s="32">
        <v>123814.862251282</v>
      </c>
      <c r="E8" s="32">
        <v>102910.969559829</v>
      </c>
      <c r="F8" s="32">
        <v>20903.892691452998</v>
      </c>
      <c r="G8" s="32">
        <v>102910.969559829</v>
      </c>
      <c r="H8" s="32">
        <v>0.16883185355429001</v>
      </c>
    </row>
    <row r="9" spans="1:8" ht="14.25" x14ac:dyDescent="0.2">
      <c r="A9" s="32">
        <v>8</v>
      </c>
      <c r="B9" s="33">
        <v>19</v>
      </c>
      <c r="C9" s="32">
        <v>14155</v>
      </c>
      <c r="D9" s="32">
        <v>88676.900264102602</v>
      </c>
      <c r="E9" s="32">
        <v>72337.379944444401</v>
      </c>
      <c r="F9" s="32">
        <v>16339.520319658101</v>
      </c>
      <c r="G9" s="32">
        <v>72337.379944444401</v>
      </c>
      <c r="H9" s="32">
        <v>0.18425903782151601</v>
      </c>
    </row>
    <row r="10" spans="1:8" ht="14.25" x14ac:dyDescent="0.2">
      <c r="A10" s="32">
        <v>9</v>
      </c>
      <c r="B10" s="33">
        <v>21</v>
      </c>
      <c r="C10" s="32">
        <v>226816</v>
      </c>
      <c r="D10" s="32">
        <v>791112.73892222205</v>
      </c>
      <c r="E10" s="32">
        <v>747349.83558803401</v>
      </c>
      <c r="F10" s="32">
        <v>43762.903334187999</v>
      </c>
      <c r="G10" s="32">
        <v>747349.83558803401</v>
      </c>
      <c r="H10" s="35">
        <v>5.5318162862361103E-2</v>
      </c>
    </row>
    <row r="11" spans="1:8" ht="14.25" x14ac:dyDescent="0.2">
      <c r="A11" s="32">
        <v>10</v>
      </c>
      <c r="B11" s="33">
        <v>22</v>
      </c>
      <c r="C11" s="32">
        <v>51602</v>
      </c>
      <c r="D11" s="32">
        <v>606910.16527777805</v>
      </c>
      <c r="E11" s="32">
        <v>595878.90554444399</v>
      </c>
      <c r="F11" s="32">
        <v>11031.2597333333</v>
      </c>
      <c r="G11" s="32">
        <v>595878.90554444399</v>
      </c>
      <c r="H11" s="32">
        <v>1.81760997993573E-2</v>
      </c>
    </row>
    <row r="12" spans="1:8" ht="14.25" x14ac:dyDescent="0.2">
      <c r="A12" s="32">
        <v>11</v>
      </c>
      <c r="B12" s="33">
        <v>23</v>
      </c>
      <c r="C12" s="32">
        <v>232112.24299999999</v>
      </c>
      <c r="D12" s="32">
        <v>1669212.3968135801</v>
      </c>
      <c r="E12" s="32">
        <v>1459227.4831481299</v>
      </c>
      <c r="F12" s="32">
        <v>209984.913665456</v>
      </c>
      <c r="G12" s="32">
        <v>1459227.4831481299</v>
      </c>
      <c r="H12" s="32">
        <v>0.12579879832327101</v>
      </c>
    </row>
    <row r="13" spans="1:8" ht="14.25" x14ac:dyDescent="0.2">
      <c r="A13" s="32">
        <v>12</v>
      </c>
      <c r="B13" s="33">
        <v>24</v>
      </c>
      <c r="C13" s="32">
        <v>26734.486000000001</v>
      </c>
      <c r="D13" s="32">
        <v>531582.76216923096</v>
      </c>
      <c r="E13" s="32">
        <v>474937.98485384602</v>
      </c>
      <c r="F13" s="32">
        <v>56644.777315384599</v>
      </c>
      <c r="G13" s="32">
        <v>474937.98485384602</v>
      </c>
      <c r="H13" s="32">
        <v>0.106558717374947</v>
      </c>
    </row>
    <row r="14" spans="1:8" ht="14.25" x14ac:dyDescent="0.2">
      <c r="A14" s="32">
        <v>13</v>
      </c>
      <c r="B14" s="33">
        <v>25</v>
      </c>
      <c r="C14" s="32">
        <v>94621</v>
      </c>
      <c r="D14" s="32">
        <v>908470.58490000002</v>
      </c>
      <c r="E14" s="32">
        <v>839177.76159999997</v>
      </c>
      <c r="F14" s="32">
        <v>69292.823300000004</v>
      </c>
      <c r="G14" s="32">
        <v>839177.76159999997</v>
      </c>
      <c r="H14" s="32">
        <v>7.6274151801654005E-2</v>
      </c>
    </row>
    <row r="15" spans="1:8" ht="14.25" x14ac:dyDescent="0.2">
      <c r="A15" s="32">
        <v>14</v>
      </c>
      <c r="B15" s="33">
        <v>26</v>
      </c>
      <c r="C15" s="32">
        <v>118206</v>
      </c>
      <c r="D15" s="32">
        <v>399394.48459686898</v>
      </c>
      <c r="E15" s="32">
        <v>369451.37344081397</v>
      </c>
      <c r="F15" s="32">
        <v>29943.111156054802</v>
      </c>
      <c r="G15" s="32">
        <v>369451.37344081397</v>
      </c>
      <c r="H15" s="32">
        <v>7.4971268534862301E-2</v>
      </c>
    </row>
    <row r="16" spans="1:8" ht="14.25" x14ac:dyDescent="0.2">
      <c r="A16" s="32">
        <v>15</v>
      </c>
      <c r="B16" s="33">
        <v>27</v>
      </c>
      <c r="C16" s="32">
        <v>168669.59700000001</v>
      </c>
      <c r="D16" s="32">
        <v>1165919.4814333301</v>
      </c>
      <c r="E16" s="32">
        <v>1037418.4375</v>
      </c>
      <c r="F16" s="32">
        <v>128501.043933333</v>
      </c>
      <c r="G16" s="32">
        <v>1037418.4375</v>
      </c>
      <c r="H16" s="32">
        <v>0.110214338107945</v>
      </c>
    </row>
    <row r="17" spans="1:8" ht="14.25" x14ac:dyDescent="0.2">
      <c r="A17" s="32">
        <v>16</v>
      </c>
      <c r="B17" s="33">
        <v>29</v>
      </c>
      <c r="C17" s="32">
        <v>208513</v>
      </c>
      <c r="D17" s="32">
        <v>2480861.4854076901</v>
      </c>
      <c r="E17" s="32">
        <v>2246368.1299299099</v>
      </c>
      <c r="F17" s="32">
        <v>234493.35547777801</v>
      </c>
      <c r="G17" s="32">
        <v>2246368.1299299099</v>
      </c>
      <c r="H17" s="32">
        <v>9.4520938334145793E-2</v>
      </c>
    </row>
    <row r="18" spans="1:8" ht="14.25" x14ac:dyDescent="0.2">
      <c r="A18" s="32">
        <v>17</v>
      </c>
      <c r="B18" s="33">
        <v>31</v>
      </c>
      <c r="C18" s="32">
        <v>32330.812000000002</v>
      </c>
      <c r="D18" s="32">
        <v>222133.65444592701</v>
      </c>
      <c r="E18" s="32">
        <v>188699.236414969</v>
      </c>
      <c r="F18" s="32">
        <v>33434.418030957699</v>
      </c>
      <c r="G18" s="32">
        <v>188699.236414969</v>
      </c>
      <c r="H18" s="32">
        <v>0.15051486959215599</v>
      </c>
    </row>
    <row r="19" spans="1:8" ht="14.25" x14ac:dyDescent="0.2">
      <c r="A19" s="32">
        <v>18</v>
      </c>
      <c r="B19" s="33">
        <v>32</v>
      </c>
      <c r="C19" s="32">
        <v>13949.225</v>
      </c>
      <c r="D19" s="32">
        <v>215248.95199817</v>
      </c>
      <c r="E19" s="32">
        <v>195163.84514501499</v>
      </c>
      <c r="F19" s="32">
        <v>20085.106853155001</v>
      </c>
      <c r="G19" s="32">
        <v>195163.84514501499</v>
      </c>
      <c r="H19" s="32">
        <v>9.3311055253480796E-2</v>
      </c>
    </row>
    <row r="20" spans="1:8" ht="14.25" x14ac:dyDescent="0.2">
      <c r="A20" s="32">
        <v>19</v>
      </c>
      <c r="B20" s="33">
        <v>33</v>
      </c>
      <c r="C20" s="32">
        <v>46012.76</v>
      </c>
      <c r="D20" s="32">
        <v>558149.17220277595</v>
      </c>
      <c r="E20" s="32">
        <v>442769.99343631999</v>
      </c>
      <c r="F20" s="32">
        <v>115379.178766456</v>
      </c>
      <c r="G20" s="32">
        <v>442769.99343631999</v>
      </c>
      <c r="H20" s="32">
        <v>0.20671745926112101</v>
      </c>
    </row>
    <row r="21" spans="1:8" ht="14.25" x14ac:dyDescent="0.2">
      <c r="A21" s="32">
        <v>20</v>
      </c>
      <c r="B21" s="33">
        <v>34</v>
      </c>
      <c r="C21" s="32">
        <v>41827.911</v>
      </c>
      <c r="D21" s="32">
        <v>250563.16194207699</v>
      </c>
      <c r="E21" s="32">
        <v>182043.77663448401</v>
      </c>
      <c r="F21" s="32">
        <v>68519.385307593097</v>
      </c>
      <c r="G21" s="32">
        <v>182043.77663448401</v>
      </c>
      <c r="H21" s="32">
        <v>0.27346152872796498</v>
      </c>
    </row>
    <row r="22" spans="1:8" ht="14.25" x14ac:dyDescent="0.2">
      <c r="A22" s="32">
        <v>21</v>
      </c>
      <c r="B22" s="33">
        <v>35</v>
      </c>
      <c r="C22" s="32">
        <v>34201.707999999999</v>
      </c>
      <c r="D22" s="32">
        <v>740590.08640088502</v>
      </c>
      <c r="E22" s="32">
        <v>709024.67688495596</v>
      </c>
      <c r="F22" s="32">
        <v>31565.409515929201</v>
      </c>
      <c r="G22" s="32">
        <v>709024.67688495596</v>
      </c>
      <c r="H22" s="32">
        <v>4.26219714462161E-2</v>
      </c>
    </row>
    <row r="23" spans="1:8" ht="14.25" x14ac:dyDescent="0.2">
      <c r="A23" s="32">
        <v>22</v>
      </c>
      <c r="B23" s="33">
        <v>36</v>
      </c>
      <c r="C23" s="32">
        <v>183220.85800000001</v>
      </c>
      <c r="D23" s="32">
        <v>823840.66914424801</v>
      </c>
      <c r="E23" s="32">
        <v>707754.06266031496</v>
      </c>
      <c r="F23" s="32">
        <v>116086.60648393301</v>
      </c>
      <c r="G23" s="32">
        <v>707754.06266031496</v>
      </c>
      <c r="H23" s="32">
        <v>0.14090905053827499</v>
      </c>
    </row>
    <row r="24" spans="1:8" ht="14.25" x14ac:dyDescent="0.2">
      <c r="A24" s="32">
        <v>23</v>
      </c>
      <c r="B24" s="33">
        <v>37</v>
      </c>
      <c r="C24" s="32">
        <v>127840.56299999999</v>
      </c>
      <c r="D24" s="32">
        <v>1245231.3226260799</v>
      </c>
      <c r="E24" s="32">
        <v>1127932.58109975</v>
      </c>
      <c r="F24" s="32">
        <v>117298.741526331</v>
      </c>
      <c r="G24" s="32">
        <v>1127932.58109975</v>
      </c>
      <c r="H24" s="32">
        <v>9.4198354470363399E-2</v>
      </c>
    </row>
    <row r="25" spans="1:8" ht="14.25" x14ac:dyDescent="0.2">
      <c r="A25" s="32">
        <v>24</v>
      </c>
      <c r="B25" s="33">
        <v>38</v>
      </c>
      <c r="C25" s="32">
        <v>195571.361</v>
      </c>
      <c r="D25" s="32">
        <v>814711.78160088498</v>
      </c>
      <c r="E25" s="32">
        <v>790468.56304247805</v>
      </c>
      <c r="F25" s="32">
        <v>24243.218558407101</v>
      </c>
      <c r="G25" s="32">
        <v>790468.56304247805</v>
      </c>
      <c r="H25" s="32">
        <v>2.9756803701512499E-2</v>
      </c>
    </row>
    <row r="26" spans="1:8" ht="14.25" x14ac:dyDescent="0.2">
      <c r="A26" s="32">
        <v>25</v>
      </c>
      <c r="B26" s="33">
        <v>39</v>
      </c>
      <c r="C26" s="32">
        <v>84075.214000000007</v>
      </c>
      <c r="D26" s="32">
        <v>115916.316769322</v>
      </c>
      <c r="E26" s="32">
        <v>82306.538807114004</v>
      </c>
      <c r="F26" s="32">
        <v>33609.777962207503</v>
      </c>
      <c r="G26" s="32">
        <v>82306.538807114004</v>
      </c>
      <c r="H26" s="32">
        <v>0.28994863621393702</v>
      </c>
    </row>
    <row r="27" spans="1:8" ht="14.25" x14ac:dyDescent="0.2">
      <c r="A27" s="32">
        <v>26</v>
      </c>
      <c r="B27" s="33">
        <v>42</v>
      </c>
      <c r="C27" s="32">
        <v>11036.986999999999</v>
      </c>
      <c r="D27" s="32">
        <v>125684.61840000001</v>
      </c>
      <c r="E27" s="32">
        <v>115327.36629999999</v>
      </c>
      <c r="F27" s="32">
        <v>10357.2521</v>
      </c>
      <c r="G27" s="32">
        <v>115327.36629999999</v>
      </c>
      <c r="H27" s="32">
        <v>8.2406679765994306E-2</v>
      </c>
    </row>
    <row r="28" spans="1:8" ht="14.25" x14ac:dyDescent="0.2">
      <c r="A28" s="32">
        <v>27</v>
      </c>
      <c r="B28" s="33">
        <v>75</v>
      </c>
      <c r="C28" s="32">
        <v>247</v>
      </c>
      <c r="D28" s="32">
        <v>122955.555555556</v>
      </c>
      <c r="E28" s="32">
        <v>116468.944444444</v>
      </c>
      <c r="F28" s="32">
        <v>6486.6111111111104</v>
      </c>
      <c r="G28" s="32">
        <v>116468.944444444</v>
      </c>
      <c r="H28" s="32">
        <v>5.2755738297487802E-2</v>
      </c>
    </row>
    <row r="29" spans="1:8" ht="14.25" x14ac:dyDescent="0.2">
      <c r="A29" s="32">
        <v>28</v>
      </c>
      <c r="B29" s="33">
        <v>76</v>
      </c>
      <c r="C29" s="32">
        <v>2098</v>
      </c>
      <c r="D29" s="32">
        <v>358559.44906581199</v>
      </c>
      <c r="E29" s="32">
        <v>335146.43887094001</v>
      </c>
      <c r="F29" s="32">
        <v>23413.0101948718</v>
      </c>
      <c r="G29" s="32">
        <v>335146.43887094001</v>
      </c>
      <c r="H29" s="32">
        <v>6.5297429075908797E-2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22355.222751682901</v>
      </c>
      <c r="E30" s="32">
        <v>18643.086075183401</v>
      </c>
      <c r="F30" s="32">
        <v>3712.13667649951</v>
      </c>
      <c r="G30" s="32">
        <v>18643.086075183401</v>
      </c>
      <c r="H30" s="32">
        <v>0.16605232333102399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</v>
      </c>
      <c r="D32" s="38">
        <v>18038.47</v>
      </c>
      <c r="E32" s="38">
        <v>18918.03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270</v>
      </c>
      <c r="D33" s="38">
        <v>840065.76</v>
      </c>
      <c r="E33" s="38">
        <v>857213.69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176</v>
      </c>
      <c r="D34" s="38">
        <v>551685.81999999995</v>
      </c>
      <c r="E34" s="38">
        <v>532184.53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150</v>
      </c>
      <c r="D35" s="38">
        <v>305265.15999999997</v>
      </c>
      <c r="E35" s="38">
        <v>300016.43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6</v>
      </c>
      <c r="D36" s="38">
        <v>0.96</v>
      </c>
      <c r="E36" s="38">
        <v>0.09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127</v>
      </c>
      <c r="D37" s="38">
        <v>244752.92</v>
      </c>
      <c r="E37" s="38">
        <v>249322.76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52</v>
      </c>
      <c r="D38" s="38">
        <v>49354.03</v>
      </c>
      <c r="E38" s="38">
        <v>43056.13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2015-04-11T11:58:05Z</dcterms:modified>
</cp:coreProperties>
</file>