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6" i="2" l="1"/>
  <c r="J37" i="2"/>
  <c r="J31" i="2"/>
  <c r="J32" i="2"/>
  <c r="J33" i="2"/>
  <c r="I36" i="2"/>
  <c r="I37" i="2"/>
  <c r="I31" i="2"/>
  <c r="I32" i="2"/>
  <c r="I33" i="2"/>
  <c r="H30" i="2" l="1"/>
  <c r="H31" i="2"/>
  <c r="H38" i="2" l="1"/>
  <c r="J8" i="2" l="1"/>
  <c r="F36" i="2" l="1"/>
  <c r="F37" i="2"/>
  <c r="F32" i="2"/>
  <c r="F33" i="2"/>
  <c r="E36" i="2"/>
  <c r="K36" i="2" s="1"/>
  <c r="E37" i="2"/>
  <c r="K37" i="2" s="1"/>
  <c r="E33" i="2"/>
  <c r="K33" i="2" s="1"/>
  <c r="E32" i="2"/>
  <c r="K32" i="2" s="1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G29" i="2"/>
  <c r="L29" i="2" s="1"/>
  <c r="G31" i="2"/>
  <c r="L31" i="2" s="1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L4" i="2" l="1"/>
  <c r="G3" i="2"/>
  <c r="L3" i="2" s="1"/>
</calcChain>
</file>

<file path=xl/sharedStrings.xml><?xml version="1.0" encoding="utf-8"?>
<sst xmlns="http://schemas.openxmlformats.org/spreadsheetml/2006/main" count="114" uniqueCount="72">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</sst>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62" applyNumberFormat="1" applyFont="1" applyFill="1" applyBorder="1" applyAlignment="1">
      <alignment horizontal="left" vertical="top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0" fontId="20" fillId="0" borderId="0" xfId="62" applyFont="1" applyAlignment="1">
      <alignment horizontal="right" vertical="center" wrapText="1"/>
    </xf>
    <xf numFmtId="0" fontId="21" fillId="33" borderId="13" xfId="62" applyFont="1" applyFill="1" applyBorder="1" applyAlignment="1">
      <alignment vertical="center" wrapText="1"/>
    </xf>
    <xf numFmtId="0" fontId="21" fillId="33" borderId="15" xfId="62" applyFont="1" applyFill="1" applyBorder="1" applyAlignment="1">
      <alignment vertical="center" wrapText="1"/>
    </xf>
    <xf numFmtId="49" fontId="22" fillId="33" borderId="13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5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0" fontId="21" fillId="35" borderId="13" xfId="62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28" sqref="M2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SUM(E4:E38)</f>
        <v>21960436.2333</v>
      </c>
      <c r="F3" s="25">
        <f>RA!I7</f>
        <v>2132990.2910000002</v>
      </c>
      <c r="G3" s="16">
        <f>SUM(G4:G38)</f>
        <v>19826625.982299991</v>
      </c>
      <c r="H3" s="27">
        <f>RA!J7</f>
        <v>9.6187669447862891</v>
      </c>
      <c r="I3" s="20">
        <f>SUM(I4:I38)</f>
        <v>21960440.456793159</v>
      </c>
      <c r="J3" s="21">
        <f>SUM(J4:J38)</f>
        <v>19826626.034004625</v>
      </c>
      <c r="K3" s="22">
        <f>E3-I3</f>
        <v>-4.2234931588172913</v>
      </c>
      <c r="L3" s="22">
        <f>G3-J3</f>
        <v>-5.1704633980989456E-2</v>
      </c>
    </row>
    <row r="4" spans="1:13" x14ac:dyDescent="0.15">
      <c r="A4" s="42">
        <f>RA!A8</f>
        <v>42105</v>
      </c>
      <c r="B4" s="12">
        <v>12</v>
      </c>
      <c r="C4" s="39" t="s">
        <v>6</v>
      </c>
      <c r="D4" s="39"/>
      <c r="E4" s="15">
        <f>VLOOKUP(C4,RA!B8:D36,3,0)</f>
        <v>769031.40049999999</v>
      </c>
      <c r="F4" s="25">
        <f>VLOOKUP(C4,RA!B8:I39,8,0)</f>
        <v>150016.05600000001</v>
      </c>
      <c r="G4" s="16">
        <f t="shared" ref="G4:G38" si="0">E4-F4</f>
        <v>619015.34450000001</v>
      </c>
      <c r="H4" s="27">
        <f>RA!J8</f>
        <v>19.5071431286765</v>
      </c>
      <c r="I4" s="20">
        <f>VLOOKUP(B4,RMS!B:D,3,FALSE)</f>
        <v>769032.04687435902</v>
      </c>
      <c r="J4" s="21">
        <f>VLOOKUP(B4,RMS!B:E,4,FALSE)</f>
        <v>619015.36073333304</v>
      </c>
      <c r="K4" s="22">
        <f t="shared" ref="K4:K38" si="1">E4-I4</f>
        <v>-0.64637435902841389</v>
      </c>
      <c r="L4" s="22">
        <f t="shared" ref="L4:L38" si="2">G4-J4</f>
        <v>-1.6233333037234843E-2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VLOOKUP(C5,RA!B8:D37,3,0)</f>
        <v>143323.2499</v>
      </c>
      <c r="F5" s="25">
        <f>VLOOKUP(C5,RA!B9:I40,8,0)</f>
        <v>31832.401999999998</v>
      </c>
      <c r="G5" s="16">
        <f t="shared" si="0"/>
        <v>111490.84789999999</v>
      </c>
      <c r="H5" s="27">
        <f>RA!J9</f>
        <v>22.210215036436999</v>
      </c>
      <c r="I5" s="20">
        <f>VLOOKUP(B5,RMS!B:D,3,FALSE)</f>
        <v>143323.296393934</v>
      </c>
      <c r="J5" s="21">
        <f>VLOOKUP(B5,RMS!B:E,4,FALSE)</f>
        <v>111490.856682475</v>
      </c>
      <c r="K5" s="22">
        <f t="shared" si="1"/>
        <v>-4.6493934001773596E-2</v>
      </c>
      <c r="L5" s="22">
        <f t="shared" si="2"/>
        <v>-8.7824750080471858E-3</v>
      </c>
      <c r="M5" s="34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VLOOKUP(C6,RA!B10:D38,3,0)</f>
        <v>203877.35949999999</v>
      </c>
      <c r="F6" s="25">
        <f>VLOOKUP(C6,RA!B10:I41,8,0)</f>
        <v>42819.477099999996</v>
      </c>
      <c r="G6" s="16">
        <f t="shared" si="0"/>
        <v>161057.8824</v>
      </c>
      <c r="H6" s="27">
        <f>RA!J10</f>
        <v>21.002566054913</v>
      </c>
      <c r="I6" s="20">
        <f>VLOOKUP(B6,RMS!B:D,3,FALSE)</f>
        <v>203879.93621025601</v>
      </c>
      <c r="J6" s="21">
        <f>VLOOKUP(B6,RMS!B:E,4,FALSE)</f>
        <v>161057.88264786301</v>
      </c>
      <c r="K6" s="22">
        <f>E6-I6</f>
        <v>-2.5767102560203057</v>
      </c>
      <c r="L6" s="22">
        <f t="shared" si="2"/>
        <v>-2.4786300491541624E-4</v>
      </c>
      <c r="M6" s="34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VLOOKUP(C7,RA!B10:D39,3,0)</f>
        <v>57423.385600000001</v>
      </c>
      <c r="F7" s="25">
        <f>VLOOKUP(C7,RA!B11:I42,8,0)</f>
        <v>11429.445900000001</v>
      </c>
      <c r="G7" s="16">
        <f t="shared" si="0"/>
        <v>45993.939700000003</v>
      </c>
      <c r="H7" s="27">
        <f>RA!J11</f>
        <v>19.9038175485076</v>
      </c>
      <c r="I7" s="20">
        <f>VLOOKUP(B7,RMS!B:D,3,FALSE)</f>
        <v>57423.406883760697</v>
      </c>
      <c r="J7" s="21">
        <f>VLOOKUP(B7,RMS!B:E,4,FALSE)</f>
        <v>45993.939663247897</v>
      </c>
      <c r="K7" s="22">
        <f t="shared" si="1"/>
        <v>-2.1283760695951059E-2</v>
      </c>
      <c r="L7" s="22">
        <f t="shared" si="2"/>
        <v>3.675210609799251E-5</v>
      </c>
      <c r="M7" s="34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VLOOKUP(C8,RA!B12:D39,3,0)</f>
        <v>156690.24609999999</v>
      </c>
      <c r="F8" s="25">
        <f>VLOOKUP(C8,RA!B12:I43,8,0)</f>
        <v>14478.6592</v>
      </c>
      <c r="G8" s="16">
        <f t="shared" si="0"/>
        <v>142211.58689999999</v>
      </c>
      <c r="H8" s="27">
        <f>RA!J12</f>
        <v>9.2403066306754607</v>
      </c>
      <c r="I8" s="20">
        <f>VLOOKUP(B8,RMS!B:D,3,FALSE)</f>
        <v>156690.26683675201</v>
      </c>
      <c r="J8" s="21">
        <f>VLOOKUP(B8,RMS!B:E,4,FALSE)</f>
        <v>142211.589002564</v>
      </c>
      <c r="K8" s="22">
        <f t="shared" si="1"/>
        <v>-2.0736752019729465E-2</v>
      </c>
      <c r="L8" s="22">
        <f t="shared" si="2"/>
        <v>-2.1025640016887337E-3</v>
      </c>
      <c r="M8" s="34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VLOOKUP(C9,RA!B12:D40,3,0)</f>
        <v>289792.32929999998</v>
      </c>
      <c r="F9" s="25">
        <f>VLOOKUP(C9,RA!B13:I44,8,0)</f>
        <v>59791.3609</v>
      </c>
      <c r="G9" s="16">
        <f t="shared" si="0"/>
        <v>230000.96839999998</v>
      </c>
      <c r="H9" s="27">
        <f>RA!J13</f>
        <v>20.632485699130601</v>
      </c>
      <c r="I9" s="20">
        <f>VLOOKUP(B9,RMS!B:D,3,FALSE)</f>
        <v>289792.47553333302</v>
      </c>
      <c r="J9" s="21">
        <f>VLOOKUP(B9,RMS!B:E,4,FALSE)</f>
        <v>230000.96586324801</v>
      </c>
      <c r="K9" s="22">
        <f t="shared" si="1"/>
        <v>-0.14623333304189146</v>
      </c>
      <c r="L9" s="22">
        <f t="shared" si="2"/>
        <v>2.5367519701831043E-3</v>
      </c>
      <c r="M9" s="34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VLOOKUP(C10,RA!B14:D41,3,0)</f>
        <v>178064.07810000001</v>
      </c>
      <c r="F10" s="25">
        <f>VLOOKUP(C10,RA!B14:I45,8,0)</f>
        <v>29349.771700000001</v>
      </c>
      <c r="G10" s="16">
        <f t="shared" si="0"/>
        <v>148714.3064</v>
      </c>
      <c r="H10" s="27">
        <f>RA!J14</f>
        <v>16.482702189667499</v>
      </c>
      <c r="I10" s="20">
        <f>VLOOKUP(B10,RMS!B:D,3,FALSE)</f>
        <v>178064.09302820501</v>
      </c>
      <c r="J10" s="21">
        <f>VLOOKUP(B10,RMS!B:E,4,FALSE)</f>
        <v>148714.305435897</v>
      </c>
      <c r="K10" s="22">
        <f t="shared" si="1"/>
        <v>-1.4928204996977001E-2</v>
      </c>
      <c r="L10" s="22">
        <f t="shared" si="2"/>
        <v>9.6410300466232002E-4</v>
      </c>
      <c r="M10" s="34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VLOOKUP(C11,RA!B14:D42,3,0)</f>
        <v>111993.5904</v>
      </c>
      <c r="F11" s="25">
        <f>VLOOKUP(C11,RA!B15:I46,8,0)</f>
        <v>21916.747299999999</v>
      </c>
      <c r="G11" s="16">
        <f t="shared" si="0"/>
        <v>90076.843099999998</v>
      </c>
      <c r="H11" s="27">
        <f>RA!J15</f>
        <v>19.569644317787699</v>
      </c>
      <c r="I11" s="20">
        <f>VLOOKUP(B11,RMS!B:D,3,FALSE)</f>
        <v>111993.64991367501</v>
      </c>
      <c r="J11" s="21">
        <f>VLOOKUP(B11,RMS!B:E,4,FALSE)</f>
        <v>90076.844483760695</v>
      </c>
      <c r="K11" s="22">
        <f t="shared" si="1"/>
        <v>-5.9513675005291589E-2</v>
      </c>
      <c r="L11" s="22">
        <f t="shared" si="2"/>
        <v>-1.3837606966262683E-3</v>
      </c>
      <c r="M11" s="34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VLOOKUP(C12,RA!B16:D43,3,0)</f>
        <v>1079698.2142</v>
      </c>
      <c r="F12" s="25">
        <f>VLOOKUP(C12,RA!B16:I47,8,0)</f>
        <v>63579.212299999999</v>
      </c>
      <c r="G12" s="16">
        <f t="shared" si="0"/>
        <v>1016119.0019</v>
      </c>
      <c r="H12" s="27">
        <f>RA!J16</f>
        <v>5.8886095636556099</v>
      </c>
      <c r="I12" s="20">
        <f>VLOOKUP(B12,RMS!B:D,3,FALSE)</f>
        <v>1079697.46523162</v>
      </c>
      <c r="J12" s="21">
        <f>VLOOKUP(B12,RMS!B:E,4,FALSE)</f>
        <v>1016119.00154615</v>
      </c>
      <c r="K12" s="22">
        <f t="shared" si="1"/>
        <v>0.74896838003769517</v>
      </c>
      <c r="L12" s="22">
        <f t="shared" si="2"/>
        <v>3.5385007504373789E-4</v>
      </c>
      <c r="M12" s="34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VLOOKUP(C13,RA!B16:D44,3,0)</f>
        <v>1275047.3101999999</v>
      </c>
      <c r="F13" s="25">
        <f>VLOOKUP(C13,RA!B17:I48,8,0)</f>
        <v>22098.5072</v>
      </c>
      <c r="G13" s="16">
        <f t="shared" si="0"/>
        <v>1252948.8029999998</v>
      </c>
      <c r="H13" s="27">
        <f>RA!J17</f>
        <v>1.7331519405765199</v>
      </c>
      <c r="I13" s="20">
        <f>VLOOKUP(B13,RMS!B:D,3,FALSE)</f>
        <v>1275047.45702308</v>
      </c>
      <c r="J13" s="21">
        <f>VLOOKUP(B13,RMS!B:E,4,FALSE)</f>
        <v>1252948.8035846199</v>
      </c>
      <c r="K13" s="22">
        <f t="shared" si="1"/>
        <v>-0.14682308002375066</v>
      </c>
      <c r="L13" s="22">
        <f t="shared" si="2"/>
        <v>-5.8462005108594894E-4</v>
      </c>
      <c r="M13" s="34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VLOOKUP(C14,RA!B18:D45,3,0)</f>
        <v>2259947.9531</v>
      </c>
      <c r="F14" s="25">
        <f>VLOOKUP(C14,RA!B18:I49,8,0)</f>
        <v>288393.2291</v>
      </c>
      <c r="G14" s="16">
        <f t="shared" si="0"/>
        <v>1971554.7239999999</v>
      </c>
      <c r="H14" s="27">
        <f>RA!J18</f>
        <v>12.761056231600699</v>
      </c>
      <c r="I14" s="20">
        <f>VLOOKUP(B14,RMS!B:D,3,FALSE)</f>
        <v>2259947.7100430299</v>
      </c>
      <c r="J14" s="21">
        <f>VLOOKUP(B14,RMS!B:E,4,FALSE)</f>
        <v>1971554.71287243</v>
      </c>
      <c r="K14" s="22">
        <f t="shared" si="1"/>
        <v>0.24305697018280625</v>
      </c>
      <c r="L14" s="22">
        <f t="shared" si="2"/>
        <v>1.1127569945529103E-2</v>
      </c>
      <c r="M14" s="34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VLOOKUP(C15,RA!B18:D46,3,0)</f>
        <v>608515.42370000004</v>
      </c>
      <c r="F15" s="25">
        <f>VLOOKUP(C15,RA!B19:I50,8,0)</f>
        <v>65638.528999999995</v>
      </c>
      <c r="G15" s="16">
        <f t="shared" si="0"/>
        <v>542876.89470000006</v>
      </c>
      <c r="H15" s="27">
        <f>RA!J19</f>
        <v>10.786666441565799</v>
      </c>
      <c r="I15" s="20">
        <f>VLOOKUP(B15,RMS!B:D,3,FALSE)</f>
        <v>608515.51430854702</v>
      </c>
      <c r="J15" s="21">
        <f>VLOOKUP(B15,RMS!B:E,4,FALSE)</f>
        <v>542876.89673504303</v>
      </c>
      <c r="K15" s="22">
        <f t="shared" si="1"/>
        <v>-9.0608546976000071E-2</v>
      </c>
      <c r="L15" s="22">
        <f t="shared" si="2"/>
        <v>-2.0350429695099592E-3</v>
      </c>
      <c r="M15" s="34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VLOOKUP(C16,RA!B20:D47,3,0)</f>
        <v>1028494.7005</v>
      </c>
      <c r="F16" s="25">
        <f>VLOOKUP(C16,RA!B20:I51,8,0)</f>
        <v>76043.305600000007</v>
      </c>
      <c r="G16" s="16">
        <f t="shared" si="0"/>
        <v>952451.39490000007</v>
      </c>
      <c r="H16" s="27">
        <f>RA!J20</f>
        <v>7.3936506977655601</v>
      </c>
      <c r="I16" s="20">
        <f>VLOOKUP(B16,RMS!B:D,3,FALSE)</f>
        <v>1028494.8271119701</v>
      </c>
      <c r="J16" s="21">
        <f>VLOOKUP(B16,RMS!B:E,4,FALSE)</f>
        <v>952451.39491709403</v>
      </c>
      <c r="K16" s="22">
        <f t="shared" si="1"/>
        <v>-0.12661197001580149</v>
      </c>
      <c r="L16" s="22">
        <f t="shared" si="2"/>
        <v>-1.70939601957798E-5</v>
      </c>
      <c r="M16" s="34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VLOOKUP(C17,RA!B20:D48,3,0)</f>
        <v>438643.30050000001</v>
      </c>
      <c r="F17" s="25">
        <f>VLOOKUP(C17,RA!B21:I52,8,0)</f>
        <v>28941.633900000001</v>
      </c>
      <c r="G17" s="16">
        <f t="shared" si="0"/>
        <v>409701.6666</v>
      </c>
      <c r="H17" s="27">
        <f>RA!J21</f>
        <v>6.5979883579687799</v>
      </c>
      <c r="I17" s="20">
        <f>VLOOKUP(B17,RMS!B:D,3,FALSE)</f>
        <v>438642.41894795402</v>
      </c>
      <c r="J17" s="21">
        <f>VLOOKUP(B17,RMS!B:E,4,FALSE)</f>
        <v>409701.66637528199</v>
      </c>
      <c r="K17" s="22">
        <f t="shared" si="1"/>
        <v>0.88155204599024728</v>
      </c>
      <c r="L17" s="22">
        <f t="shared" si="2"/>
        <v>2.2471800912171602E-4</v>
      </c>
      <c r="M17" s="34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VLOOKUP(C18,RA!B22:D49,3,0)</f>
        <v>1480228.939</v>
      </c>
      <c r="F18" s="25">
        <f>VLOOKUP(C18,RA!B22:I53,8,0)</f>
        <v>171551.53940000001</v>
      </c>
      <c r="G18" s="16">
        <f t="shared" si="0"/>
        <v>1308677.3996000001</v>
      </c>
      <c r="H18" s="27">
        <f>RA!J22</f>
        <v>11.5895274629542</v>
      </c>
      <c r="I18" s="20">
        <f>VLOOKUP(B18,RMS!B:D,3,FALSE)</f>
        <v>1480230.1772666699</v>
      </c>
      <c r="J18" s="21">
        <f>VLOOKUP(B18,RMS!B:E,4,FALSE)</f>
        <v>1308677.4005</v>
      </c>
      <c r="K18" s="22">
        <f t="shared" si="1"/>
        <v>-1.2382666699122638</v>
      </c>
      <c r="L18" s="22">
        <f t="shared" si="2"/>
        <v>-8.9999986812472343E-4</v>
      </c>
      <c r="M18" s="34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VLOOKUP(C19,RA!B22:D50,3,0)</f>
        <v>2995435.9778999998</v>
      </c>
      <c r="F19" s="25">
        <f>VLOOKUP(C19,RA!B23:I54,8,0)</f>
        <v>297253.60749999998</v>
      </c>
      <c r="G19" s="16">
        <f t="shared" si="0"/>
        <v>2698182.3703999999</v>
      </c>
      <c r="H19" s="27">
        <f>RA!J23</f>
        <v>9.9235506848787498</v>
      </c>
      <c r="I19" s="20">
        <f>VLOOKUP(B19,RMS!B:D,3,FALSE)</f>
        <v>2995437.25232735</v>
      </c>
      <c r="J19" s="21">
        <f>VLOOKUP(B19,RMS!B:E,4,FALSE)</f>
        <v>2698182.4139717901</v>
      </c>
      <c r="K19" s="22">
        <f t="shared" si="1"/>
        <v>-1.2744273501448333</v>
      </c>
      <c r="L19" s="22">
        <f t="shared" si="2"/>
        <v>-4.3571790214627981E-2</v>
      </c>
      <c r="M19" s="34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VLOOKUP(C20,RA!B24:D51,3,0)</f>
        <v>275321.52909999999</v>
      </c>
      <c r="F20" s="25">
        <f>VLOOKUP(C20,RA!B24:I55,8,0)</f>
        <v>39142.509100000003</v>
      </c>
      <c r="G20" s="16">
        <f t="shared" si="0"/>
        <v>236179.02</v>
      </c>
      <c r="H20" s="27">
        <f>RA!J24</f>
        <v>14.2170171827656</v>
      </c>
      <c r="I20" s="20">
        <f>VLOOKUP(B20,RMS!B:D,3,FALSE)</f>
        <v>275321.50877954799</v>
      </c>
      <c r="J20" s="21">
        <f>VLOOKUP(B20,RMS!B:E,4,FALSE)</f>
        <v>236179.02597321701</v>
      </c>
      <c r="K20" s="22">
        <f t="shared" si="1"/>
        <v>2.0320451993029565E-2</v>
      </c>
      <c r="L20" s="22">
        <f t="shared" si="2"/>
        <v>-5.9732170193456113E-3</v>
      </c>
      <c r="M20" s="34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VLOOKUP(C21,RA!B24:D52,3,0)</f>
        <v>267060.99699999997</v>
      </c>
      <c r="F21" s="25">
        <f>VLOOKUP(C21,RA!B25:I56,8,0)</f>
        <v>19341.5128</v>
      </c>
      <c r="G21" s="16">
        <f t="shared" si="0"/>
        <v>247719.48419999998</v>
      </c>
      <c r="H21" s="27">
        <f>RA!J25</f>
        <v>7.2423577449611596</v>
      </c>
      <c r="I21" s="20">
        <f>VLOOKUP(B21,RMS!B:D,3,FALSE)</f>
        <v>267060.99703517102</v>
      </c>
      <c r="J21" s="21">
        <f>VLOOKUP(B21,RMS!B:E,4,FALSE)</f>
        <v>247719.48963389301</v>
      </c>
      <c r="K21" s="22">
        <f t="shared" si="1"/>
        <v>-3.5171047784388065E-5</v>
      </c>
      <c r="L21" s="22">
        <f t="shared" si="2"/>
        <v>-5.4338930349331349E-3</v>
      </c>
      <c r="M21" s="34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VLOOKUP(C22,RA!B26:D53,3,0)</f>
        <v>639531.73049999995</v>
      </c>
      <c r="F22" s="25">
        <f>VLOOKUP(C22,RA!B26:I57,8,0)</f>
        <v>128974.02830000001</v>
      </c>
      <c r="G22" s="16">
        <f t="shared" si="0"/>
        <v>510557.70219999994</v>
      </c>
      <c r="H22" s="27">
        <f>RA!J26</f>
        <v>20.1669474944058</v>
      </c>
      <c r="I22" s="20">
        <f>VLOOKUP(B22,RMS!B:D,3,FALSE)</f>
        <v>639531.69413259195</v>
      </c>
      <c r="J22" s="21">
        <f>VLOOKUP(B22,RMS!B:E,4,FALSE)</f>
        <v>510557.68976920401</v>
      </c>
      <c r="K22" s="22">
        <f t="shared" si="1"/>
        <v>3.6367407999932766E-2</v>
      </c>
      <c r="L22" s="22">
        <f t="shared" si="2"/>
        <v>1.2430795934051275E-2</v>
      </c>
      <c r="M22" s="34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VLOOKUP(C23,RA!B26:D54,3,0)</f>
        <v>308630.4424</v>
      </c>
      <c r="F23" s="25">
        <f>VLOOKUP(C23,RA!B27:I58,8,0)</f>
        <v>86659.278900000005</v>
      </c>
      <c r="G23" s="16">
        <f t="shared" si="0"/>
        <v>221971.1635</v>
      </c>
      <c r="H23" s="27">
        <f>RA!J27</f>
        <v>28.078655568165001</v>
      </c>
      <c r="I23" s="20">
        <f>VLOOKUP(B23,RMS!B:D,3,FALSE)</f>
        <v>308630.37409810902</v>
      </c>
      <c r="J23" s="21">
        <f>VLOOKUP(B23,RMS!B:E,4,FALSE)</f>
        <v>221971.184257891</v>
      </c>
      <c r="K23" s="22">
        <f t="shared" si="1"/>
        <v>6.8301890976727009E-2</v>
      </c>
      <c r="L23" s="22">
        <f t="shared" si="2"/>
        <v>-2.0757891004905105E-2</v>
      </c>
      <c r="M23" s="34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VLOOKUP(C24,RA!B28:D55,3,0)</f>
        <v>923844.51450000005</v>
      </c>
      <c r="F24" s="25">
        <f>VLOOKUP(C24,RA!B28:I59,8,0)</f>
        <v>47072.470099999999</v>
      </c>
      <c r="G24" s="16">
        <f t="shared" si="0"/>
        <v>876772.04440000001</v>
      </c>
      <c r="H24" s="27">
        <f>RA!J28</f>
        <v>5.0952805760259796</v>
      </c>
      <c r="I24" s="20">
        <f>VLOOKUP(B24,RMS!B:D,3,FALSE)</f>
        <v>923844.50791061902</v>
      </c>
      <c r="J24" s="21">
        <f>VLOOKUP(B24,RMS!B:E,4,FALSE)</f>
        <v>876772.04186902696</v>
      </c>
      <c r="K24" s="22">
        <f t="shared" si="1"/>
        <v>6.5893810242414474E-3</v>
      </c>
      <c r="L24" s="22">
        <f t="shared" si="2"/>
        <v>2.5309730553999543E-3</v>
      </c>
      <c r="M24" s="34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VLOOKUP(C25,RA!B28:D56,3,0)</f>
        <v>900130.54599999997</v>
      </c>
      <c r="F25" s="25">
        <f>VLOOKUP(C25,RA!B29:I60,8,0)</f>
        <v>127356.90180000001</v>
      </c>
      <c r="G25" s="16">
        <f t="shared" si="0"/>
        <v>772773.64419999998</v>
      </c>
      <c r="H25" s="27">
        <f>RA!J29</f>
        <v>14.148714579896099</v>
      </c>
      <c r="I25" s="20">
        <f>VLOOKUP(B25,RMS!B:D,3,FALSE)</f>
        <v>900130.54529646004</v>
      </c>
      <c r="J25" s="21">
        <f>VLOOKUP(B25,RMS!B:E,4,FALSE)</f>
        <v>772773.63699806004</v>
      </c>
      <c r="K25" s="22">
        <f t="shared" si="1"/>
        <v>7.0353993214666843E-4</v>
      </c>
      <c r="L25" s="22">
        <f t="shared" si="2"/>
        <v>7.201939937658608E-3</v>
      </c>
      <c r="M25" s="34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VLOOKUP(C26,RA!B30:D57,3,0)</f>
        <v>1503401.6575</v>
      </c>
      <c r="F26" s="25">
        <f>VLOOKUP(C26,RA!B30:I61,8,0)</f>
        <v>146875.82370000001</v>
      </c>
      <c r="G26" s="16">
        <f t="shared" si="0"/>
        <v>1356525.8337999999</v>
      </c>
      <c r="H26" s="27">
        <f>RA!J30</f>
        <v>9.7695664340452595</v>
      </c>
      <c r="I26" s="20">
        <f>VLOOKUP(B26,RMS!B:D,3,FALSE)</f>
        <v>1503401.6692498401</v>
      </c>
      <c r="J26" s="21">
        <f>VLOOKUP(B26,RMS!B:E,4,FALSE)</f>
        <v>1356525.82880157</v>
      </c>
      <c r="K26" s="22">
        <f t="shared" si="1"/>
        <v>-1.1749840108677745E-2</v>
      </c>
      <c r="L26" s="22">
        <f t="shared" si="2"/>
        <v>4.998429911211133E-3</v>
      </c>
      <c r="M26" s="34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VLOOKUP(C27,RA!B30:D58,3,0)</f>
        <v>924372.40980000002</v>
      </c>
      <c r="F27" s="25">
        <f>VLOOKUP(C27,RA!B31:I62,8,0)</f>
        <v>36172.0075</v>
      </c>
      <c r="G27" s="16">
        <f t="shared" si="0"/>
        <v>888200.40230000007</v>
      </c>
      <c r="H27" s="27">
        <f>RA!J31</f>
        <v>3.9131422699890299</v>
      </c>
      <c r="I27" s="20">
        <f>VLOOKUP(B27,RMS!B:D,3,FALSE)</f>
        <v>924372.26187964599</v>
      </c>
      <c r="J27" s="21">
        <f>VLOOKUP(B27,RMS!B:E,4,FALSE)</f>
        <v>888200.39301769901</v>
      </c>
      <c r="K27" s="22">
        <f t="shared" si="1"/>
        <v>0.1479203540366143</v>
      </c>
      <c r="L27" s="22">
        <f t="shared" si="2"/>
        <v>9.2823010636493564E-3</v>
      </c>
      <c r="M27" s="34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VLOOKUP(C28,RA!B32:D59,3,0)</f>
        <v>139702.4099</v>
      </c>
      <c r="F28" s="25">
        <f>VLOOKUP(C28,RA!B32:I63,8,0)</f>
        <v>38755.9568</v>
      </c>
      <c r="G28" s="16">
        <f t="shared" si="0"/>
        <v>100946.4531</v>
      </c>
      <c r="H28" s="27">
        <f>RA!J32</f>
        <v>27.741795454882801</v>
      </c>
      <c r="I28" s="20">
        <f>VLOOKUP(B28,RMS!B:D,3,FALSE)</f>
        <v>139702.378634808</v>
      </c>
      <c r="J28" s="21">
        <f>VLOOKUP(B28,RMS!B:E,4,FALSE)</f>
        <v>100946.44889907</v>
      </c>
      <c r="K28" s="22">
        <f t="shared" si="1"/>
        <v>3.1265191995771602E-2</v>
      </c>
      <c r="L28" s="22">
        <f t="shared" si="2"/>
        <v>4.200929994112812E-3</v>
      </c>
      <c r="M28" s="34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2"/>
      <c r="B30" s="12">
        <v>42</v>
      </c>
      <c r="C30" s="39" t="s">
        <v>32</v>
      </c>
      <c r="D30" s="39"/>
      <c r="E30" s="15">
        <f>VLOOKUP(C30,RA!B34:D62,3,0)</f>
        <v>163978.9669</v>
      </c>
      <c r="F30" s="25">
        <f>VLOOKUP(C30,RA!B34:I66,8,0)</f>
        <v>13462.828299999999</v>
      </c>
      <c r="G30" s="16">
        <f t="shared" si="0"/>
        <v>150516.13860000001</v>
      </c>
      <c r="H30" s="27">
        <f>RA!J34</f>
        <v>8.2100945959795499</v>
      </c>
      <c r="I30" s="20">
        <f>VLOOKUP(B30,RMS!B:D,3,FALSE)</f>
        <v>163978.96770000001</v>
      </c>
      <c r="J30" s="21">
        <f>VLOOKUP(B30,RMS!B:E,4,FALSE)</f>
        <v>150516.13440000001</v>
      </c>
      <c r="K30" s="22">
        <f t="shared" si="1"/>
        <v>-8.0000000889413059E-4</v>
      </c>
      <c r="L30" s="22">
        <f t="shared" si="2"/>
        <v>4.1999999957624823E-3</v>
      </c>
      <c r="M30" s="34"/>
    </row>
    <row r="31" spans="1:13" x14ac:dyDescent="0.15">
      <c r="A31" s="42"/>
      <c r="B31" s="12">
        <v>71</v>
      </c>
      <c r="C31" s="39" t="s">
        <v>36</v>
      </c>
      <c r="D31" s="39"/>
      <c r="E31" s="15">
        <f>VLOOKUP(C31,RA!B34:D63,3,0)</f>
        <v>686142.03</v>
      </c>
      <c r="F31" s="25">
        <f>VLOOKUP(C31,RA!B34:I67,8,0)</f>
        <v>-12315.58</v>
      </c>
      <c r="G31" s="16">
        <f t="shared" si="0"/>
        <v>698457.61</v>
      </c>
      <c r="H31" s="27">
        <f>RA!J35</f>
        <v>-0.38198086162926798</v>
      </c>
      <c r="I31" s="20">
        <f>VLOOKUP(B31,RMS!B:D,3,FALSE)</f>
        <v>686142.03</v>
      </c>
      <c r="J31" s="21">
        <f>VLOOKUP(B31,RMS!B:E,4,FALSE)</f>
        <v>698457.61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2"/>
      <c r="B32" s="12">
        <v>72</v>
      </c>
      <c r="C32" s="39" t="s">
        <v>37</v>
      </c>
      <c r="D32" s="39"/>
      <c r="E32" s="15">
        <f>VLOOKUP(C32,RA!B34:D64,3,0)</f>
        <v>612804.37</v>
      </c>
      <c r="F32" s="25">
        <f>VLOOKUP(C32,RA!B34:I68,8,0)</f>
        <v>1546.79</v>
      </c>
      <c r="G32" s="16">
        <f t="shared" si="0"/>
        <v>611257.57999999996</v>
      </c>
      <c r="H32" s="27">
        <f>RA!J34</f>
        <v>8.2100945959795499</v>
      </c>
      <c r="I32" s="20">
        <f>VLOOKUP(B32,RMS!B:D,3,FALSE)</f>
        <v>612804.37</v>
      </c>
      <c r="J32" s="21">
        <f>VLOOKUP(B32,RMS!B:E,4,FALSE)</f>
        <v>611257.57999999996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2"/>
      <c r="B33" s="12">
        <v>73</v>
      </c>
      <c r="C33" s="39" t="s">
        <v>38</v>
      </c>
      <c r="D33" s="39"/>
      <c r="E33" s="15">
        <f>VLOOKUP(C33,RA!B35:D65,3,0)</f>
        <v>438401.88</v>
      </c>
      <c r="F33" s="25">
        <f>VLOOKUP(C33,RA!B35:I69,8,0)</f>
        <v>18285</v>
      </c>
      <c r="G33" s="16">
        <f t="shared" si="0"/>
        <v>420116.88</v>
      </c>
      <c r="H33" s="27">
        <f>RA!J35</f>
        <v>-0.38198086162926798</v>
      </c>
      <c r="I33" s="20">
        <f>VLOOKUP(B33,RMS!B:D,3,FALSE)</f>
        <v>438401.88</v>
      </c>
      <c r="J33" s="21">
        <f>VLOOKUP(B33,RMS!B:E,4,FALSE)</f>
        <v>420116.88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2"/>
      <c r="B34" s="12">
        <v>75</v>
      </c>
      <c r="C34" s="39" t="s">
        <v>33</v>
      </c>
      <c r="D34" s="39"/>
      <c r="E34" s="15">
        <f>VLOOKUP(C34,RA!B8:D66,3,0)</f>
        <v>203158.9742</v>
      </c>
      <c r="F34" s="25">
        <f>VLOOKUP(C34,RA!B8:I70,8,0)</f>
        <v>12647.581</v>
      </c>
      <c r="G34" s="16">
        <f t="shared" si="0"/>
        <v>190511.39319999999</v>
      </c>
      <c r="H34" s="27">
        <f>RA!J36</f>
        <v>-1.7949024344128901</v>
      </c>
      <c r="I34" s="20">
        <f>VLOOKUP(B34,RMS!B:D,3,FALSE)</f>
        <v>203158.974358974</v>
      </c>
      <c r="J34" s="21">
        <f>VLOOKUP(B34,RMS!B:E,4,FALSE)</f>
        <v>190511.39316239301</v>
      </c>
      <c r="K34" s="22">
        <f t="shared" si="1"/>
        <v>-1.5897399862296879E-4</v>
      </c>
      <c r="L34" s="22">
        <f t="shared" si="2"/>
        <v>3.7606980185955763E-5</v>
      </c>
      <c r="M34" s="34"/>
    </row>
    <row r="35" spans="1:13" x14ac:dyDescent="0.15">
      <c r="A35" s="42"/>
      <c r="B35" s="12">
        <v>76</v>
      </c>
      <c r="C35" s="39" t="s">
        <v>34</v>
      </c>
      <c r="D35" s="39"/>
      <c r="E35" s="15">
        <f>VLOOKUP(C35,RA!B8:D67,3,0)</f>
        <v>508106.68359999999</v>
      </c>
      <c r="F35" s="25">
        <f>VLOOKUP(C35,RA!B8:I71,8,0)</f>
        <v>34294.329599999997</v>
      </c>
      <c r="G35" s="16">
        <f t="shared" si="0"/>
        <v>473812.35399999999</v>
      </c>
      <c r="H35" s="27">
        <f>RA!J37</f>
        <v>0.252411711750685</v>
      </c>
      <c r="I35" s="20">
        <f>VLOOKUP(B35,RMS!B:D,3,FALSE)</f>
        <v>508106.670383761</v>
      </c>
      <c r="J35" s="21">
        <f>VLOOKUP(B35,RMS!B:E,4,FALSE)</f>
        <v>473812.35798119701</v>
      </c>
      <c r="K35" s="22">
        <f t="shared" si="1"/>
        <v>1.321623899275437E-2</v>
      </c>
      <c r="L35" s="22">
        <f t="shared" si="2"/>
        <v>-3.9811970200389624E-3</v>
      </c>
      <c r="M35" s="34"/>
    </row>
    <row r="36" spans="1:13" x14ac:dyDescent="0.15">
      <c r="A36" s="42"/>
      <c r="B36" s="12">
        <v>77</v>
      </c>
      <c r="C36" s="39" t="s">
        <v>39</v>
      </c>
      <c r="D36" s="39"/>
      <c r="E36" s="15">
        <f>VLOOKUP(C36,RA!B9:D68,3,0)</f>
        <v>265145.73</v>
      </c>
      <c r="F36" s="25">
        <f>VLOOKUP(C36,RA!B9:I72,8,0)</f>
        <v>3301.17</v>
      </c>
      <c r="G36" s="16">
        <f t="shared" si="0"/>
        <v>261844.55999999997</v>
      </c>
      <c r="H36" s="27">
        <f>RA!J38</f>
        <v>4.1708306542846003</v>
      </c>
      <c r="I36" s="20">
        <f>VLOOKUP(B36,RMS!B:D,3,FALSE)</f>
        <v>265145.73</v>
      </c>
      <c r="J36" s="21">
        <f>VLOOKUP(B36,RMS!B:E,4,FALSE)</f>
        <v>261844.56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2"/>
      <c r="B37" s="12">
        <v>78</v>
      </c>
      <c r="C37" s="39" t="s">
        <v>40</v>
      </c>
      <c r="D37" s="39"/>
      <c r="E37" s="15">
        <f>VLOOKUP(C37,RA!B10:D69,3,0)</f>
        <v>112048.04</v>
      </c>
      <c r="F37" s="25">
        <f>VLOOKUP(C37,RA!B10:I73,8,0)</f>
        <v>15006.22</v>
      </c>
      <c r="G37" s="16">
        <f t="shared" si="0"/>
        <v>97041.819999999992</v>
      </c>
      <c r="H37" s="27">
        <f>RA!J39</f>
        <v>95.061728395061706</v>
      </c>
      <c r="I37" s="20">
        <f>VLOOKUP(B37,RMS!B:D,3,FALSE)</f>
        <v>112048.04</v>
      </c>
      <c r="J37" s="21">
        <f>VLOOKUP(B37,RMS!B:E,4,FALSE)</f>
        <v>97041.82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2"/>
      <c r="B38" s="12">
        <v>99</v>
      </c>
      <c r="C38" s="39" t="s">
        <v>35</v>
      </c>
      <c r="D38" s="39"/>
      <c r="E38" s="15">
        <f>VLOOKUP(C38,RA!B8:D70,3,0)</f>
        <v>12445.8634</v>
      </c>
      <c r="F38" s="25">
        <f>VLOOKUP(C38,RA!B8:I74,8,0)</f>
        <v>2097.9389999999999</v>
      </c>
      <c r="G38" s="16">
        <f t="shared" si="0"/>
        <v>10347.9244</v>
      </c>
      <c r="H38" s="27">
        <f>RA!J40</f>
        <v>6.2254601598593799</v>
      </c>
      <c r="I38" s="20">
        <f>VLOOKUP(B38,RMS!B:D,3,FALSE)</f>
        <v>12445.863399137699</v>
      </c>
      <c r="J38" s="21">
        <f>VLOOKUP(B38,RMS!B:E,4,FALSE)</f>
        <v>10347.924226609201</v>
      </c>
      <c r="K38" s="22">
        <f t="shared" si="1"/>
        <v>8.6230102169793099E-7</v>
      </c>
      <c r="L38" s="22">
        <f t="shared" si="2"/>
        <v>1.7339079931844026E-4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46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47</v>
      </c>
      <c r="W3" s="47"/>
    </row>
    <row r="4" spans="1:23" ht="14.25" thickTop="1" thickBot="1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4.2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3.5" thickBot="1" x14ac:dyDescent="0.25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3.5" thickBot="1" x14ac:dyDescent="0.25">
      <c r="A7" s="50" t="s">
        <v>5</v>
      </c>
      <c r="B7" s="51"/>
      <c r="C7" s="52"/>
      <c r="D7" s="66">
        <v>22175298.5933</v>
      </c>
      <c r="E7" s="66">
        <v>23738046.5638</v>
      </c>
      <c r="F7" s="67">
        <v>93.416695150968494</v>
      </c>
      <c r="G7" s="66">
        <v>14516699.147700001</v>
      </c>
      <c r="H7" s="67">
        <v>52.757168607530303</v>
      </c>
      <c r="I7" s="66">
        <v>2132990.2910000002</v>
      </c>
      <c r="J7" s="67">
        <v>9.6187669447862891</v>
      </c>
      <c r="K7" s="66">
        <v>1554566.4221000001</v>
      </c>
      <c r="L7" s="67">
        <v>10.7088147676209</v>
      </c>
      <c r="M7" s="67">
        <v>0.37208051111681101</v>
      </c>
      <c r="N7" s="66">
        <v>194536773.3423</v>
      </c>
      <c r="O7" s="66">
        <v>2473635543.7561002</v>
      </c>
      <c r="P7" s="66">
        <v>1179473</v>
      </c>
      <c r="Q7" s="66">
        <v>997737</v>
      </c>
      <c r="R7" s="67">
        <v>18.2148201379722</v>
      </c>
      <c r="S7" s="66">
        <v>18.801022654439699</v>
      </c>
      <c r="T7" s="66">
        <v>17.675330226302101</v>
      </c>
      <c r="U7" s="68">
        <v>5.9873999879033004</v>
      </c>
      <c r="V7" s="56"/>
      <c r="W7" s="56"/>
    </row>
    <row r="8" spans="1:23" ht="13.5" thickBot="1" x14ac:dyDescent="0.25">
      <c r="A8" s="53">
        <v>42105</v>
      </c>
      <c r="B8" s="43" t="s">
        <v>6</v>
      </c>
      <c r="C8" s="44"/>
      <c r="D8" s="69">
        <v>769031.40049999999</v>
      </c>
      <c r="E8" s="69">
        <v>822499.09939999995</v>
      </c>
      <c r="F8" s="70">
        <v>93.499360796990103</v>
      </c>
      <c r="G8" s="69">
        <v>546997.92480000004</v>
      </c>
      <c r="H8" s="70">
        <v>40.591283007368403</v>
      </c>
      <c r="I8" s="69">
        <v>150016.05600000001</v>
      </c>
      <c r="J8" s="70">
        <v>19.5071431286765</v>
      </c>
      <c r="K8" s="69">
        <v>99729.488100000002</v>
      </c>
      <c r="L8" s="70">
        <v>18.232151088409399</v>
      </c>
      <c r="M8" s="70">
        <v>0.50422968028851201</v>
      </c>
      <c r="N8" s="69">
        <v>7146043.2729000002</v>
      </c>
      <c r="O8" s="69">
        <v>102357054.8592</v>
      </c>
      <c r="P8" s="69">
        <v>42782</v>
      </c>
      <c r="Q8" s="69">
        <v>37044</v>
      </c>
      <c r="R8" s="70">
        <v>15.489687938667499</v>
      </c>
      <c r="S8" s="69">
        <v>17.975583200878901</v>
      </c>
      <c r="T8" s="69">
        <v>17.334911583522299</v>
      </c>
      <c r="U8" s="71">
        <v>3.5641214540691499</v>
      </c>
      <c r="V8" s="56"/>
      <c r="W8" s="56"/>
    </row>
    <row r="9" spans="1:23" ht="12" customHeight="1" thickBot="1" x14ac:dyDescent="0.25">
      <c r="A9" s="54"/>
      <c r="B9" s="43" t="s">
        <v>7</v>
      </c>
      <c r="C9" s="44"/>
      <c r="D9" s="69">
        <v>143323.2499</v>
      </c>
      <c r="E9" s="69">
        <v>165338.0766</v>
      </c>
      <c r="F9" s="70">
        <v>86.684962621610694</v>
      </c>
      <c r="G9" s="69">
        <v>82180.274099999995</v>
      </c>
      <c r="H9" s="70">
        <v>74.4010365864672</v>
      </c>
      <c r="I9" s="69">
        <v>31832.401999999998</v>
      </c>
      <c r="J9" s="70">
        <v>22.210215036436999</v>
      </c>
      <c r="K9" s="69">
        <v>18687.621999999999</v>
      </c>
      <c r="L9" s="70">
        <v>22.7397903020623</v>
      </c>
      <c r="M9" s="70">
        <v>0.70339500659848497</v>
      </c>
      <c r="N9" s="69">
        <v>1118506.2993999999</v>
      </c>
      <c r="O9" s="69">
        <v>15796116.6962</v>
      </c>
      <c r="P9" s="69">
        <v>7828</v>
      </c>
      <c r="Q9" s="69">
        <v>5119</v>
      </c>
      <c r="R9" s="70">
        <v>52.920492283649097</v>
      </c>
      <c r="S9" s="69">
        <v>18.3090508303526</v>
      </c>
      <c r="T9" s="69">
        <v>17.204672846259001</v>
      </c>
      <c r="U9" s="71">
        <v>6.0318691248740999</v>
      </c>
      <c r="V9" s="56"/>
      <c r="W9" s="56"/>
    </row>
    <row r="10" spans="1:23" ht="13.5" thickBot="1" x14ac:dyDescent="0.25">
      <c r="A10" s="54"/>
      <c r="B10" s="43" t="s">
        <v>8</v>
      </c>
      <c r="C10" s="44"/>
      <c r="D10" s="69">
        <v>203877.35949999999</v>
      </c>
      <c r="E10" s="69">
        <v>222962.81529999999</v>
      </c>
      <c r="F10" s="70">
        <v>91.440072294422706</v>
      </c>
      <c r="G10" s="69">
        <v>121433.2944</v>
      </c>
      <c r="H10" s="70">
        <v>67.892471753611602</v>
      </c>
      <c r="I10" s="69">
        <v>42819.477099999996</v>
      </c>
      <c r="J10" s="70">
        <v>21.002566054913</v>
      </c>
      <c r="K10" s="69">
        <v>31909.1531</v>
      </c>
      <c r="L10" s="70">
        <v>26.277104032845902</v>
      </c>
      <c r="M10" s="70">
        <v>0.341918319355207</v>
      </c>
      <c r="N10" s="69">
        <v>1710329.1152999999</v>
      </c>
      <c r="O10" s="69">
        <v>25165188.4234</v>
      </c>
      <c r="P10" s="69">
        <v>114254</v>
      </c>
      <c r="Q10" s="69">
        <v>92998</v>
      </c>
      <c r="R10" s="70">
        <v>22.856405514097101</v>
      </c>
      <c r="S10" s="69">
        <v>1.78442207275019</v>
      </c>
      <c r="T10" s="69">
        <v>1.41982999634401</v>
      </c>
      <c r="U10" s="71">
        <v>20.431941633868298</v>
      </c>
      <c r="V10" s="56"/>
      <c r="W10" s="56"/>
    </row>
    <row r="11" spans="1:23" ht="13.5" thickBot="1" x14ac:dyDescent="0.25">
      <c r="A11" s="54"/>
      <c r="B11" s="43" t="s">
        <v>9</v>
      </c>
      <c r="C11" s="44"/>
      <c r="D11" s="69">
        <v>57423.385600000001</v>
      </c>
      <c r="E11" s="69">
        <v>81618.609400000001</v>
      </c>
      <c r="F11" s="70">
        <v>70.355751001070104</v>
      </c>
      <c r="G11" s="69">
        <v>61820.055399999997</v>
      </c>
      <c r="H11" s="70">
        <v>-7.1120444191643202</v>
      </c>
      <c r="I11" s="69">
        <v>11429.445900000001</v>
      </c>
      <c r="J11" s="70">
        <v>19.9038175485076</v>
      </c>
      <c r="K11" s="69">
        <v>8913.5131000000001</v>
      </c>
      <c r="L11" s="70">
        <v>14.4184812555183</v>
      </c>
      <c r="M11" s="70">
        <v>0.28226051521705903</v>
      </c>
      <c r="N11" s="69">
        <v>535674.96499999997</v>
      </c>
      <c r="O11" s="69">
        <v>7752277.5477999998</v>
      </c>
      <c r="P11" s="69">
        <v>3353</v>
      </c>
      <c r="Q11" s="69">
        <v>2882</v>
      </c>
      <c r="R11" s="70">
        <v>16.342817487855701</v>
      </c>
      <c r="S11" s="69">
        <v>17.125972442588701</v>
      </c>
      <c r="T11" s="69">
        <v>15.936630222068001</v>
      </c>
      <c r="U11" s="71">
        <v>6.9446697085829303</v>
      </c>
      <c r="V11" s="56"/>
      <c r="W11" s="56"/>
    </row>
    <row r="12" spans="1:23" ht="13.5" thickBot="1" x14ac:dyDescent="0.25">
      <c r="A12" s="54"/>
      <c r="B12" s="43" t="s">
        <v>10</v>
      </c>
      <c r="C12" s="44"/>
      <c r="D12" s="69">
        <v>156690.24609999999</v>
      </c>
      <c r="E12" s="69">
        <v>233289.3702</v>
      </c>
      <c r="F12" s="70">
        <v>67.165617518564503</v>
      </c>
      <c r="G12" s="69">
        <v>137688.0025</v>
      </c>
      <c r="H12" s="70">
        <v>13.8009436225208</v>
      </c>
      <c r="I12" s="69">
        <v>14478.6592</v>
      </c>
      <c r="J12" s="70">
        <v>9.2403066306754607</v>
      </c>
      <c r="K12" s="69">
        <v>24322.21</v>
      </c>
      <c r="L12" s="70">
        <v>17.664727179116401</v>
      </c>
      <c r="M12" s="70">
        <v>-0.40471448934944598</v>
      </c>
      <c r="N12" s="69">
        <v>1397309.3455000001</v>
      </c>
      <c r="O12" s="69">
        <v>27789980.874299999</v>
      </c>
      <c r="P12" s="69">
        <v>1713</v>
      </c>
      <c r="Q12" s="69">
        <v>1320</v>
      </c>
      <c r="R12" s="70">
        <v>29.772727272727298</v>
      </c>
      <c r="S12" s="69">
        <v>91.471246993578504</v>
      </c>
      <c r="T12" s="69">
        <v>75.796816363636395</v>
      </c>
      <c r="U12" s="71">
        <v>17.135910075701201</v>
      </c>
      <c r="V12" s="56"/>
      <c r="W12" s="56"/>
    </row>
    <row r="13" spans="1:23" ht="13.5" thickBot="1" x14ac:dyDescent="0.25">
      <c r="A13" s="54"/>
      <c r="B13" s="43" t="s">
        <v>11</v>
      </c>
      <c r="C13" s="44"/>
      <c r="D13" s="69">
        <v>289792.32929999998</v>
      </c>
      <c r="E13" s="69">
        <v>374572.5416</v>
      </c>
      <c r="F13" s="70">
        <v>77.366143300878804</v>
      </c>
      <c r="G13" s="69">
        <v>281035.70600000001</v>
      </c>
      <c r="H13" s="70">
        <v>3.1158401274462801</v>
      </c>
      <c r="I13" s="69">
        <v>59791.3609</v>
      </c>
      <c r="J13" s="70">
        <v>20.632485699130601</v>
      </c>
      <c r="K13" s="69">
        <v>65326.269099999998</v>
      </c>
      <c r="L13" s="70">
        <v>23.244828932875901</v>
      </c>
      <c r="M13" s="70">
        <v>-8.4727143861948004E-2</v>
      </c>
      <c r="N13" s="69">
        <v>3268321.0846000002</v>
      </c>
      <c r="O13" s="69">
        <v>45340508.714599997</v>
      </c>
      <c r="P13" s="69">
        <v>16572</v>
      </c>
      <c r="Q13" s="69">
        <v>14587</v>
      </c>
      <c r="R13" s="70">
        <v>13.608007129636</v>
      </c>
      <c r="S13" s="69">
        <v>17.4868651520637</v>
      </c>
      <c r="T13" s="69">
        <v>16.180504558853801</v>
      </c>
      <c r="U13" s="71">
        <v>7.47052477302244</v>
      </c>
      <c r="V13" s="56"/>
      <c r="W13" s="56"/>
    </row>
    <row r="14" spans="1:23" ht="13.5" thickBot="1" x14ac:dyDescent="0.25">
      <c r="A14" s="54"/>
      <c r="B14" s="43" t="s">
        <v>12</v>
      </c>
      <c r="C14" s="44"/>
      <c r="D14" s="69">
        <v>178064.07810000001</v>
      </c>
      <c r="E14" s="69">
        <v>170246.81950000001</v>
      </c>
      <c r="F14" s="70">
        <v>104.59172078688999</v>
      </c>
      <c r="G14" s="69">
        <v>137977.8339</v>
      </c>
      <c r="H14" s="70">
        <v>29.052669596953301</v>
      </c>
      <c r="I14" s="69">
        <v>29349.771700000001</v>
      </c>
      <c r="J14" s="70">
        <v>16.482702189667499</v>
      </c>
      <c r="K14" s="69">
        <v>25429.083900000001</v>
      </c>
      <c r="L14" s="70">
        <v>18.429832663143401</v>
      </c>
      <c r="M14" s="70">
        <v>0.15418124441360601</v>
      </c>
      <c r="N14" s="69">
        <v>1817393.6846</v>
      </c>
      <c r="O14" s="69">
        <v>21503921.584600002</v>
      </c>
      <c r="P14" s="69">
        <v>3580</v>
      </c>
      <c r="Q14" s="69">
        <v>2648</v>
      </c>
      <c r="R14" s="70">
        <v>35.196374622356501</v>
      </c>
      <c r="S14" s="69">
        <v>49.738569301676002</v>
      </c>
      <c r="T14" s="69">
        <v>46.757876208459201</v>
      </c>
      <c r="U14" s="71">
        <v>5.99271980490263</v>
      </c>
      <c r="V14" s="56"/>
      <c r="W14" s="56"/>
    </row>
    <row r="15" spans="1:23" ht="13.5" thickBot="1" x14ac:dyDescent="0.25">
      <c r="A15" s="54"/>
      <c r="B15" s="43" t="s">
        <v>13</v>
      </c>
      <c r="C15" s="44"/>
      <c r="D15" s="69">
        <v>111993.5904</v>
      </c>
      <c r="E15" s="69">
        <v>172627.7243</v>
      </c>
      <c r="F15" s="70">
        <v>64.875784497612102</v>
      </c>
      <c r="G15" s="69">
        <v>143836.8645</v>
      </c>
      <c r="H15" s="70">
        <v>-22.138465135966602</v>
      </c>
      <c r="I15" s="69">
        <v>21916.747299999999</v>
      </c>
      <c r="J15" s="70">
        <v>19.569644317787699</v>
      </c>
      <c r="K15" s="69">
        <v>26392.5445</v>
      </c>
      <c r="L15" s="70">
        <v>18.3489431528869</v>
      </c>
      <c r="M15" s="70">
        <v>-0.16958566461827901</v>
      </c>
      <c r="N15" s="69">
        <v>1454057.0841999999</v>
      </c>
      <c r="O15" s="69">
        <v>17220452.613299999</v>
      </c>
      <c r="P15" s="69">
        <v>5354</v>
      </c>
      <c r="Q15" s="69">
        <v>4483</v>
      </c>
      <c r="R15" s="70">
        <v>19.428953825563202</v>
      </c>
      <c r="S15" s="69">
        <v>20.917741949943998</v>
      </c>
      <c r="T15" s="69">
        <v>19.780693709569501</v>
      </c>
      <c r="U15" s="71">
        <v>5.4358077611600404</v>
      </c>
      <c r="V15" s="56"/>
      <c r="W15" s="56"/>
    </row>
    <row r="16" spans="1:23" ht="13.5" thickBot="1" x14ac:dyDescent="0.25">
      <c r="A16" s="54"/>
      <c r="B16" s="43" t="s">
        <v>14</v>
      </c>
      <c r="C16" s="44"/>
      <c r="D16" s="69">
        <v>1079698.2142</v>
      </c>
      <c r="E16" s="69">
        <v>1281985.3984999999</v>
      </c>
      <c r="F16" s="70">
        <v>84.220788744030301</v>
      </c>
      <c r="G16" s="69">
        <v>761951.56660000002</v>
      </c>
      <c r="H16" s="70">
        <v>41.701685714468397</v>
      </c>
      <c r="I16" s="69">
        <v>63579.212299999999</v>
      </c>
      <c r="J16" s="70">
        <v>5.8886095636556099</v>
      </c>
      <c r="K16" s="69">
        <v>48823.981399999997</v>
      </c>
      <c r="L16" s="70">
        <v>6.4077539229775002</v>
      </c>
      <c r="M16" s="70">
        <v>0.30221277488852999</v>
      </c>
      <c r="N16" s="69">
        <v>11271206.1129</v>
      </c>
      <c r="O16" s="69">
        <v>122475692.3531</v>
      </c>
      <c r="P16" s="69">
        <v>65785</v>
      </c>
      <c r="Q16" s="69">
        <v>49732</v>
      </c>
      <c r="R16" s="70">
        <v>32.2790155232044</v>
      </c>
      <c r="S16" s="69">
        <v>16.412528907805701</v>
      </c>
      <c r="T16" s="69">
        <v>15.9075291542669</v>
      </c>
      <c r="U16" s="71">
        <v>3.0769161557953799</v>
      </c>
      <c r="V16" s="56"/>
      <c r="W16" s="56"/>
    </row>
    <row r="17" spans="1:21" ht="12" thickBot="1" x14ac:dyDescent="0.2">
      <c r="A17" s="54"/>
      <c r="B17" s="43" t="s">
        <v>15</v>
      </c>
      <c r="C17" s="44"/>
      <c r="D17" s="69">
        <v>1275047.3101999999</v>
      </c>
      <c r="E17" s="69">
        <v>924055.45770000003</v>
      </c>
      <c r="F17" s="70">
        <v>137.983851464243</v>
      </c>
      <c r="G17" s="69">
        <v>413472.25069999998</v>
      </c>
      <c r="H17" s="70">
        <v>208.37554589005001</v>
      </c>
      <c r="I17" s="69">
        <v>22098.5072</v>
      </c>
      <c r="J17" s="70">
        <v>1.7331519405765199</v>
      </c>
      <c r="K17" s="69">
        <v>54085.078200000004</v>
      </c>
      <c r="L17" s="70">
        <v>13.0807032656811</v>
      </c>
      <c r="M17" s="70">
        <v>-0.59141212446282498</v>
      </c>
      <c r="N17" s="69">
        <v>6494948.1365</v>
      </c>
      <c r="O17" s="69">
        <v>142353313.38240001</v>
      </c>
      <c r="P17" s="69">
        <v>17095</v>
      </c>
      <c r="Q17" s="69">
        <v>14498</v>
      </c>
      <c r="R17" s="70">
        <v>17.912815560767001</v>
      </c>
      <c r="S17" s="69">
        <v>74.585978952910196</v>
      </c>
      <c r="T17" s="69">
        <v>41.861639446820298</v>
      </c>
      <c r="U17" s="71">
        <v>43.874653072195301</v>
      </c>
    </row>
    <row r="18" spans="1:21" ht="12" thickBot="1" x14ac:dyDescent="0.2">
      <c r="A18" s="54"/>
      <c r="B18" s="43" t="s">
        <v>16</v>
      </c>
      <c r="C18" s="44"/>
      <c r="D18" s="69">
        <v>2259947.9531</v>
      </c>
      <c r="E18" s="69">
        <v>2662008.8747999999</v>
      </c>
      <c r="F18" s="70">
        <v>84.896334287006894</v>
      </c>
      <c r="G18" s="69">
        <v>1591220.6769999999</v>
      </c>
      <c r="H18" s="70">
        <v>42.026054950516503</v>
      </c>
      <c r="I18" s="69">
        <v>288393.2291</v>
      </c>
      <c r="J18" s="70">
        <v>12.761056231600699</v>
      </c>
      <c r="K18" s="69">
        <v>158405.49600000001</v>
      </c>
      <c r="L18" s="70">
        <v>9.9549671701507201</v>
      </c>
      <c r="M18" s="70">
        <v>0.82060115578312998</v>
      </c>
      <c r="N18" s="69">
        <v>20613556.898499999</v>
      </c>
      <c r="O18" s="69">
        <v>324529672.3362</v>
      </c>
      <c r="P18" s="69">
        <v>115749</v>
      </c>
      <c r="Q18" s="69">
        <v>87227</v>
      </c>
      <c r="R18" s="70">
        <v>32.6985910325931</v>
      </c>
      <c r="S18" s="69">
        <v>19.5245570423935</v>
      </c>
      <c r="T18" s="69">
        <v>19.1364202884428</v>
      </c>
      <c r="U18" s="71">
        <v>1.9879414068544401</v>
      </c>
    </row>
    <row r="19" spans="1:21" ht="12" thickBot="1" x14ac:dyDescent="0.2">
      <c r="A19" s="54"/>
      <c r="B19" s="43" t="s">
        <v>17</v>
      </c>
      <c r="C19" s="44"/>
      <c r="D19" s="69">
        <v>608515.42370000004</v>
      </c>
      <c r="E19" s="69">
        <v>885028.46490000002</v>
      </c>
      <c r="F19" s="70">
        <v>68.756593469426605</v>
      </c>
      <c r="G19" s="69">
        <v>478700.3774</v>
      </c>
      <c r="H19" s="70">
        <v>27.1182251840021</v>
      </c>
      <c r="I19" s="69">
        <v>65638.528999999995</v>
      </c>
      <c r="J19" s="70">
        <v>10.786666441565799</v>
      </c>
      <c r="K19" s="69">
        <v>68255.960500000001</v>
      </c>
      <c r="L19" s="70">
        <v>14.258597595164501</v>
      </c>
      <c r="M19" s="70">
        <v>-3.8347295691488002E-2</v>
      </c>
      <c r="N19" s="69">
        <v>7327268.8532999996</v>
      </c>
      <c r="O19" s="69">
        <v>91483444.236300007</v>
      </c>
      <c r="P19" s="69">
        <v>16194</v>
      </c>
      <c r="Q19" s="69">
        <v>13534</v>
      </c>
      <c r="R19" s="70">
        <v>19.6542042263928</v>
      </c>
      <c r="S19" s="69">
        <v>37.576597733728498</v>
      </c>
      <c r="T19" s="69">
        <v>39.2775737623762</v>
      </c>
      <c r="U19" s="71">
        <v>-4.5266898315302297</v>
      </c>
    </row>
    <row r="20" spans="1:21" ht="12" thickBot="1" x14ac:dyDescent="0.2">
      <c r="A20" s="54"/>
      <c r="B20" s="43" t="s">
        <v>18</v>
      </c>
      <c r="C20" s="44"/>
      <c r="D20" s="69">
        <v>1028494.7005</v>
      </c>
      <c r="E20" s="69">
        <v>1332439.1495999999</v>
      </c>
      <c r="F20" s="70">
        <v>77.188868310328104</v>
      </c>
      <c r="G20" s="69">
        <v>855482.59380000003</v>
      </c>
      <c r="H20" s="70">
        <v>20.223918984896098</v>
      </c>
      <c r="I20" s="69">
        <v>76043.305600000007</v>
      </c>
      <c r="J20" s="70">
        <v>7.3936506977655601</v>
      </c>
      <c r="K20" s="69">
        <v>55872.619400000003</v>
      </c>
      <c r="L20" s="70">
        <v>6.5311228778854904</v>
      </c>
      <c r="M20" s="70">
        <v>0.36101200224022401</v>
      </c>
      <c r="N20" s="69">
        <v>10041469.257200001</v>
      </c>
      <c r="O20" s="69">
        <v>133311380.00579999</v>
      </c>
      <c r="P20" s="69">
        <v>48882</v>
      </c>
      <c r="Q20" s="69">
        <v>43820</v>
      </c>
      <c r="R20" s="70">
        <v>11.551802829758101</v>
      </c>
      <c r="S20" s="69">
        <v>21.0403563786261</v>
      </c>
      <c r="T20" s="69">
        <v>20.731869235508899</v>
      </c>
      <c r="U20" s="71">
        <v>1.4661688118103999</v>
      </c>
    </row>
    <row r="21" spans="1:21" ht="12" thickBot="1" x14ac:dyDescent="0.2">
      <c r="A21" s="54"/>
      <c r="B21" s="43" t="s">
        <v>19</v>
      </c>
      <c r="C21" s="44"/>
      <c r="D21" s="69">
        <v>438643.30050000001</v>
      </c>
      <c r="E21" s="69">
        <v>542096.19790000003</v>
      </c>
      <c r="F21" s="70">
        <v>80.916136692940995</v>
      </c>
      <c r="G21" s="69">
        <v>332232.53279999999</v>
      </c>
      <c r="H21" s="70">
        <v>32.029002940557298</v>
      </c>
      <c r="I21" s="69">
        <v>28941.633900000001</v>
      </c>
      <c r="J21" s="70">
        <v>6.5979883579687799</v>
      </c>
      <c r="K21" s="69">
        <v>37486.745600000002</v>
      </c>
      <c r="L21" s="70">
        <v>11.283285620486399</v>
      </c>
      <c r="M21" s="70">
        <v>-0.227950214488611</v>
      </c>
      <c r="N21" s="69">
        <v>4403994.9398999996</v>
      </c>
      <c r="O21" s="69">
        <v>56258556.088600002</v>
      </c>
      <c r="P21" s="69">
        <v>39992</v>
      </c>
      <c r="Q21" s="69">
        <v>36470</v>
      </c>
      <c r="R21" s="70">
        <v>9.6572525363312298</v>
      </c>
      <c r="S21" s="69">
        <v>10.968276167733499</v>
      </c>
      <c r="T21" s="69">
        <v>10.951339783383601</v>
      </c>
      <c r="U21" s="71">
        <v>0.154412453615698</v>
      </c>
    </row>
    <row r="22" spans="1:21" ht="12" thickBot="1" x14ac:dyDescent="0.2">
      <c r="A22" s="54"/>
      <c r="B22" s="43" t="s">
        <v>20</v>
      </c>
      <c r="C22" s="44"/>
      <c r="D22" s="69">
        <v>1480228.939</v>
      </c>
      <c r="E22" s="69">
        <v>1601172.3354</v>
      </c>
      <c r="F22" s="70">
        <v>92.446572194254998</v>
      </c>
      <c r="G22" s="69">
        <v>1082479.7727999999</v>
      </c>
      <c r="H22" s="70">
        <v>36.744258525141802</v>
      </c>
      <c r="I22" s="69">
        <v>171551.53940000001</v>
      </c>
      <c r="J22" s="70">
        <v>11.5895274629542</v>
      </c>
      <c r="K22" s="69">
        <v>141490.03469999999</v>
      </c>
      <c r="L22" s="70">
        <v>13.070917189890199</v>
      </c>
      <c r="M22" s="70">
        <v>0.21246375947068799</v>
      </c>
      <c r="N22" s="69">
        <v>13337772.077099999</v>
      </c>
      <c r="O22" s="69">
        <v>155374604.1135</v>
      </c>
      <c r="P22" s="69">
        <v>94548</v>
      </c>
      <c r="Q22" s="69">
        <v>74779</v>
      </c>
      <c r="R22" s="70">
        <v>26.436566415704998</v>
      </c>
      <c r="S22" s="69">
        <v>15.6558461204891</v>
      </c>
      <c r="T22" s="69">
        <v>15.5915219740836</v>
      </c>
      <c r="U22" s="71">
        <v>0.410863430250829</v>
      </c>
    </row>
    <row r="23" spans="1:21" ht="12" thickBot="1" x14ac:dyDescent="0.2">
      <c r="A23" s="54"/>
      <c r="B23" s="43" t="s">
        <v>21</v>
      </c>
      <c r="C23" s="44"/>
      <c r="D23" s="69">
        <v>2995435.9778999998</v>
      </c>
      <c r="E23" s="69">
        <v>3680351.8953</v>
      </c>
      <c r="F23" s="70">
        <v>81.389933982272893</v>
      </c>
      <c r="G23" s="69">
        <v>2551168.4353999998</v>
      </c>
      <c r="H23" s="70">
        <v>17.414277173366798</v>
      </c>
      <c r="I23" s="69">
        <v>297253.60749999998</v>
      </c>
      <c r="J23" s="70">
        <v>9.9235506848787498</v>
      </c>
      <c r="K23" s="69">
        <v>65376.363700000002</v>
      </c>
      <c r="L23" s="70">
        <v>2.5626047576019602</v>
      </c>
      <c r="M23" s="70">
        <v>3.5468054611302899</v>
      </c>
      <c r="N23" s="69">
        <v>29832277.055599999</v>
      </c>
      <c r="O23" s="69">
        <v>343057410.07889998</v>
      </c>
      <c r="P23" s="69">
        <v>103430</v>
      </c>
      <c r="Q23" s="69">
        <v>87697</v>
      </c>
      <c r="R23" s="70">
        <v>17.9401803938561</v>
      </c>
      <c r="S23" s="69">
        <v>28.960997562602699</v>
      </c>
      <c r="T23" s="69">
        <v>28.2889996841397</v>
      </c>
      <c r="U23" s="71">
        <v>2.3203547357455898</v>
      </c>
    </row>
    <row r="24" spans="1:21" ht="12" thickBot="1" x14ac:dyDescent="0.2">
      <c r="A24" s="54"/>
      <c r="B24" s="43" t="s">
        <v>22</v>
      </c>
      <c r="C24" s="44"/>
      <c r="D24" s="69">
        <v>275321.52909999999</v>
      </c>
      <c r="E24" s="69">
        <v>382094.12520000001</v>
      </c>
      <c r="F24" s="70">
        <v>72.055944057210496</v>
      </c>
      <c r="G24" s="69">
        <v>214683.00440000001</v>
      </c>
      <c r="H24" s="70">
        <v>28.245610251949699</v>
      </c>
      <c r="I24" s="69">
        <v>39142.509100000003</v>
      </c>
      <c r="J24" s="70">
        <v>14.2170171827656</v>
      </c>
      <c r="K24" s="69">
        <v>35181.498899999999</v>
      </c>
      <c r="L24" s="70">
        <v>16.387649780813302</v>
      </c>
      <c r="M24" s="70">
        <v>0.112587874986759</v>
      </c>
      <c r="N24" s="69">
        <v>2561954.2647000002</v>
      </c>
      <c r="O24" s="69">
        <v>34794983.019699998</v>
      </c>
      <c r="P24" s="69">
        <v>30024</v>
      </c>
      <c r="Q24" s="69">
        <v>24696</v>
      </c>
      <c r="R24" s="70">
        <v>21.574344023323601</v>
      </c>
      <c r="S24" s="69">
        <v>9.1700482647215598</v>
      </c>
      <c r="T24" s="69">
        <v>8.9947225178166494</v>
      </c>
      <c r="U24" s="71">
        <v>1.9119391942505599</v>
      </c>
    </row>
    <row r="25" spans="1:21" ht="12" thickBot="1" x14ac:dyDescent="0.2">
      <c r="A25" s="54"/>
      <c r="B25" s="43" t="s">
        <v>23</v>
      </c>
      <c r="C25" s="44"/>
      <c r="D25" s="69">
        <v>267060.99699999997</v>
      </c>
      <c r="E25" s="69">
        <v>312999.0393</v>
      </c>
      <c r="F25" s="70">
        <v>85.323264121597006</v>
      </c>
      <c r="G25" s="69">
        <v>177536.30929999999</v>
      </c>
      <c r="H25" s="70">
        <v>50.426128634183598</v>
      </c>
      <c r="I25" s="69">
        <v>19341.5128</v>
      </c>
      <c r="J25" s="70">
        <v>7.2423577449611596</v>
      </c>
      <c r="K25" s="69">
        <v>12967.7934</v>
      </c>
      <c r="L25" s="70">
        <v>7.3043049340893296</v>
      </c>
      <c r="M25" s="70">
        <v>0.491503774265867</v>
      </c>
      <c r="N25" s="69">
        <v>2452228.6176</v>
      </c>
      <c r="O25" s="69">
        <v>42604223.547799997</v>
      </c>
      <c r="P25" s="69">
        <v>21373</v>
      </c>
      <c r="Q25" s="69">
        <v>18282</v>
      </c>
      <c r="R25" s="70">
        <v>16.907340553549901</v>
      </c>
      <c r="S25" s="69">
        <v>12.495250877275099</v>
      </c>
      <c r="T25" s="69">
        <v>11.773818728804301</v>
      </c>
      <c r="U25" s="71">
        <v>5.7736507698524004</v>
      </c>
    </row>
    <row r="26" spans="1:21" ht="12" thickBot="1" x14ac:dyDescent="0.2">
      <c r="A26" s="54"/>
      <c r="B26" s="43" t="s">
        <v>24</v>
      </c>
      <c r="C26" s="44"/>
      <c r="D26" s="69">
        <v>639531.73049999995</v>
      </c>
      <c r="E26" s="69">
        <v>776976.92830000003</v>
      </c>
      <c r="F26" s="70">
        <v>82.310260087036895</v>
      </c>
      <c r="G26" s="69">
        <v>443682.4031</v>
      </c>
      <c r="H26" s="70">
        <v>44.141783859716902</v>
      </c>
      <c r="I26" s="69">
        <v>128974.02830000001</v>
      </c>
      <c r="J26" s="70">
        <v>20.1669474944058</v>
      </c>
      <c r="K26" s="69">
        <v>101760.44899999999</v>
      </c>
      <c r="L26" s="70">
        <v>22.935425946353</v>
      </c>
      <c r="M26" s="70">
        <v>0.26742786187981599</v>
      </c>
      <c r="N26" s="69">
        <v>6123893.5263999999</v>
      </c>
      <c r="O26" s="69">
        <v>81373471.497299999</v>
      </c>
      <c r="P26" s="69">
        <v>48242</v>
      </c>
      <c r="Q26" s="69">
        <v>42922</v>
      </c>
      <c r="R26" s="70">
        <v>12.3945762080052</v>
      </c>
      <c r="S26" s="69">
        <v>13.256741646283301</v>
      </c>
      <c r="T26" s="69">
        <v>13.0038026000652</v>
      </c>
      <c r="U26" s="71">
        <v>1.9080031350615101</v>
      </c>
    </row>
    <row r="27" spans="1:21" ht="12" thickBot="1" x14ac:dyDescent="0.2">
      <c r="A27" s="54"/>
      <c r="B27" s="43" t="s">
        <v>25</v>
      </c>
      <c r="C27" s="44"/>
      <c r="D27" s="69">
        <v>308630.4424</v>
      </c>
      <c r="E27" s="69">
        <v>381553.4817</v>
      </c>
      <c r="F27" s="70">
        <v>80.887859029593002</v>
      </c>
      <c r="G27" s="69">
        <v>225942.2156</v>
      </c>
      <c r="H27" s="70">
        <v>36.5970682284484</v>
      </c>
      <c r="I27" s="69">
        <v>86659.278900000005</v>
      </c>
      <c r="J27" s="70">
        <v>28.078655568165001</v>
      </c>
      <c r="K27" s="69">
        <v>73639.251900000003</v>
      </c>
      <c r="L27" s="70">
        <v>32.592073023825002</v>
      </c>
      <c r="M27" s="70">
        <v>0.176808246472694</v>
      </c>
      <c r="N27" s="69">
        <v>2862049.3330999999</v>
      </c>
      <c r="O27" s="69">
        <v>29653327.751699999</v>
      </c>
      <c r="P27" s="69">
        <v>41055</v>
      </c>
      <c r="Q27" s="69">
        <v>33865</v>
      </c>
      <c r="R27" s="70">
        <v>21.2313598110143</v>
      </c>
      <c r="S27" s="69">
        <v>7.5174873316283</v>
      </c>
      <c r="T27" s="69">
        <v>7.3988843289531996</v>
      </c>
      <c r="U27" s="71">
        <v>1.57769474617015</v>
      </c>
    </row>
    <row r="28" spans="1:21" ht="12" thickBot="1" x14ac:dyDescent="0.2">
      <c r="A28" s="54"/>
      <c r="B28" s="43" t="s">
        <v>26</v>
      </c>
      <c r="C28" s="44"/>
      <c r="D28" s="69">
        <v>923844.51450000005</v>
      </c>
      <c r="E28" s="69">
        <v>1177917.0825</v>
      </c>
      <c r="F28" s="70">
        <v>78.430352036260601</v>
      </c>
      <c r="G28" s="69">
        <v>720441.02500000002</v>
      </c>
      <c r="H28" s="70">
        <v>28.233190843067302</v>
      </c>
      <c r="I28" s="69">
        <v>47072.470099999999</v>
      </c>
      <c r="J28" s="70">
        <v>5.0952805760259796</v>
      </c>
      <c r="K28" s="69">
        <v>54534.028599999998</v>
      </c>
      <c r="L28" s="70">
        <v>7.5695340364605102</v>
      </c>
      <c r="M28" s="70">
        <v>-0.13682390044442799</v>
      </c>
      <c r="N28" s="69">
        <v>8164412.1190999998</v>
      </c>
      <c r="O28" s="69">
        <v>104103567.2755</v>
      </c>
      <c r="P28" s="69">
        <v>46541</v>
      </c>
      <c r="Q28" s="69">
        <v>40770</v>
      </c>
      <c r="R28" s="70">
        <v>14.1550159430954</v>
      </c>
      <c r="S28" s="69">
        <v>19.8501217098902</v>
      </c>
      <c r="T28" s="69">
        <v>18.165074601422599</v>
      </c>
      <c r="U28" s="71">
        <v>8.4888502604395999</v>
      </c>
    </row>
    <row r="29" spans="1:21" ht="12" thickBot="1" x14ac:dyDescent="0.2">
      <c r="A29" s="54"/>
      <c r="B29" s="43" t="s">
        <v>27</v>
      </c>
      <c r="C29" s="44"/>
      <c r="D29" s="69">
        <v>900130.54599999997</v>
      </c>
      <c r="E29" s="69">
        <v>920699.11210000003</v>
      </c>
      <c r="F29" s="70">
        <v>97.765983932244097</v>
      </c>
      <c r="G29" s="69">
        <v>620157.47560000001</v>
      </c>
      <c r="H29" s="70">
        <v>45.145480207124301</v>
      </c>
      <c r="I29" s="69">
        <v>127356.90180000001</v>
      </c>
      <c r="J29" s="70">
        <v>14.148714579896099</v>
      </c>
      <c r="K29" s="69">
        <v>89543.258700000006</v>
      </c>
      <c r="L29" s="70">
        <v>14.438793729506701</v>
      </c>
      <c r="M29" s="70">
        <v>0.42229469475405601</v>
      </c>
      <c r="N29" s="69">
        <v>8143633.0296999998</v>
      </c>
      <c r="O29" s="69">
        <v>73882713.253199995</v>
      </c>
      <c r="P29" s="69">
        <v>123915</v>
      </c>
      <c r="Q29" s="69">
        <v>117977</v>
      </c>
      <c r="R29" s="70">
        <v>5.0331844342541299</v>
      </c>
      <c r="S29" s="69">
        <v>7.2640967275955299</v>
      </c>
      <c r="T29" s="69">
        <v>6.9830616916856698</v>
      </c>
      <c r="U29" s="71">
        <v>3.8688228756954701</v>
      </c>
    </row>
    <row r="30" spans="1:21" ht="12" thickBot="1" x14ac:dyDescent="0.2">
      <c r="A30" s="54"/>
      <c r="B30" s="43" t="s">
        <v>28</v>
      </c>
      <c r="C30" s="44"/>
      <c r="D30" s="69">
        <v>1503401.6575</v>
      </c>
      <c r="E30" s="69">
        <v>1771617.5089</v>
      </c>
      <c r="F30" s="70">
        <v>84.8603973457829</v>
      </c>
      <c r="G30" s="69">
        <v>1185218.8644999999</v>
      </c>
      <c r="H30" s="70">
        <v>26.845910281239899</v>
      </c>
      <c r="I30" s="69">
        <v>146875.82370000001</v>
      </c>
      <c r="J30" s="70">
        <v>9.7695664340452595</v>
      </c>
      <c r="K30" s="69">
        <v>140458.51569999999</v>
      </c>
      <c r="L30" s="70">
        <v>11.8508504974948</v>
      </c>
      <c r="M30" s="70">
        <v>4.5688280044952997E-2</v>
      </c>
      <c r="N30" s="69">
        <v>15433280.9365</v>
      </c>
      <c r="O30" s="69">
        <v>130549365.3293</v>
      </c>
      <c r="P30" s="69">
        <v>90265</v>
      </c>
      <c r="Q30" s="69">
        <v>76838</v>
      </c>
      <c r="R30" s="70">
        <v>17.4744267159478</v>
      </c>
      <c r="S30" s="69">
        <v>16.655421896637701</v>
      </c>
      <c r="T30" s="69">
        <v>16.205930596840101</v>
      </c>
      <c r="U30" s="71">
        <v>2.6987686207355499</v>
      </c>
    </row>
    <row r="31" spans="1:21" ht="12" thickBot="1" x14ac:dyDescent="0.2">
      <c r="A31" s="54"/>
      <c r="B31" s="43" t="s">
        <v>29</v>
      </c>
      <c r="C31" s="44"/>
      <c r="D31" s="69">
        <v>924372.40980000002</v>
      </c>
      <c r="E31" s="69">
        <v>1076957.1862000001</v>
      </c>
      <c r="F31" s="70">
        <v>85.831862366006504</v>
      </c>
      <c r="G31" s="69">
        <v>583863.64009999996</v>
      </c>
      <c r="H31" s="70">
        <v>58.319913471864801</v>
      </c>
      <c r="I31" s="69">
        <v>36172.0075</v>
      </c>
      <c r="J31" s="70">
        <v>3.9131422699890299</v>
      </c>
      <c r="K31" s="69">
        <v>35106.8753</v>
      </c>
      <c r="L31" s="70">
        <v>6.0128552094778698</v>
      </c>
      <c r="M31" s="70">
        <v>3.0339703858520001E-2</v>
      </c>
      <c r="N31" s="69">
        <v>8718248.9964000005</v>
      </c>
      <c r="O31" s="69">
        <v>138822847.66850001</v>
      </c>
      <c r="P31" s="69">
        <v>37947</v>
      </c>
      <c r="Q31" s="69">
        <v>36345</v>
      </c>
      <c r="R31" s="70">
        <v>4.4077589764754501</v>
      </c>
      <c r="S31" s="69">
        <v>24.359564914222499</v>
      </c>
      <c r="T31" s="69">
        <v>22.416065310221502</v>
      </c>
      <c r="U31" s="71">
        <v>7.9783838949695598</v>
      </c>
    </row>
    <row r="32" spans="1:21" ht="12" thickBot="1" x14ac:dyDescent="0.2">
      <c r="A32" s="54"/>
      <c r="B32" s="43" t="s">
        <v>30</v>
      </c>
      <c r="C32" s="44"/>
      <c r="D32" s="69">
        <v>139702.4099</v>
      </c>
      <c r="E32" s="69">
        <v>203703.44</v>
      </c>
      <c r="F32" s="70">
        <v>68.581271823391901</v>
      </c>
      <c r="G32" s="69">
        <v>120958.31789999999</v>
      </c>
      <c r="H32" s="70">
        <v>15.4963232999787</v>
      </c>
      <c r="I32" s="69">
        <v>38755.9568</v>
      </c>
      <c r="J32" s="70">
        <v>27.741795454882801</v>
      </c>
      <c r="K32" s="69">
        <v>36725.759299999998</v>
      </c>
      <c r="L32" s="70">
        <v>30.3623264093027</v>
      </c>
      <c r="M32" s="70">
        <v>5.5279932633005999E-2</v>
      </c>
      <c r="N32" s="69">
        <v>1288311.1259000001</v>
      </c>
      <c r="O32" s="69">
        <v>14521220.539899999</v>
      </c>
      <c r="P32" s="69">
        <v>28433</v>
      </c>
      <c r="Q32" s="69">
        <v>25214</v>
      </c>
      <c r="R32" s="70">
        <v>12.766716903307699</v>
      </c>
      <c r="S32" s="69">
        <v>4.9133897196919101</v>
      </c>
      <c r="T32" s="69">
        <v>4.5973009201237396</v>
      </c>
      <c r="U32" s="71">
        <v>6.4332124582209502</v>
      </c>
    </row>
    <row r="33" spans="1:21" ht="12" thickBot="1" x14ac:dyDescent="0.2">
      <c r="A33" s="54"/>
      <c r="B33" s="43" t="s">
        <v>31</v>
      </c>
      <c r="C33" s="44"/>
      <c r="D33" s="72"/>
      <c r="E33" s="72"/>
      <c r="F33" s="72"/>
      <c r="G33" s="69">
        <v>26.923300000000001</v>
      </c>
      <c r="H33" s="72"/>
      <c r="I33" s="72"/>
      <c r="J33" s="72"/>
      <c r="K33" s="69">
        <v>5.2424999999999997</v>
      </c>
      <c r="L33" s="70">
        <v>19.471981517867398</v>
      </c>
      <c r="M33" s="72"/>
      <c r="N33" s="72"/>
      <c r="O33" s="69">
        <v>138.37620000000001</v>
      </c>
      <c r="P33" s="72"/>
      <c r="Q33" s="72"/>
      <c r="R33" s="72"/>
      <c r="S33" s="72"/>
      <c r="T33" s="72"/>
      <c r="U33" s="73"/>
    </row>
    <row r="34" spans="1:21" ht="12" thickBot="1" x14ac:dyDescent="0.2">
      <c r="A34" s="54"/>
      <c r="B34" s="43" t="s">
        <v>32</v>
      </c>
      <c r="C34" s="44"/>
      <c r="D34" s="69">
        <v>163978.9669</v>
      </c>
      <c r="E34" s="69">
        <v>160353.5575</v>
      </c>
      <c r="F34" s="70">
        <v>102.260884919875</v>
      </c>
      <c r="G34" s="69">
        <v>90515.3554</v>
      </c>
      <c r="H34" s="70">
        <v>81.161490418232404</v>
      </c>
      <c r="I34" s="69">
        <v>13462.828299999999</v>
      </c>
      <c r="J34" s="70">
        <v>8.2100945959795499</v>
      </c>
      <c r="K34" s="69">
        <v>11737.775900000001</v>
      </c>
      <c r="L34" s="70">
        <v>12.9677178508874</v>
      </c>
      <c r="M34" s="70">
        <v>0.146965865995107</v>
      </c>
      <c r="N34" s="69">
        <v>1293000.4286</v>
      </c>
      <c r="O34" s="69">
        <v>23798802.128199998</v>
      </c>
      <c r="P34" s="69">
        <v>10861</v>
      </c>
      <c r="Q34" s="69">
        <v>8916</v>
      </c>
      <c r="R34" s="70">
        <v>21.814715118887399</v>
      </c>
      <c r="S34" s="69">
        <v>15.0979621489734</v>
      </c>
      <c r="T34" s="69">
        <v>14.0965251458053</v>
      </c>
      <c r="U34" s="71">
        <v>6.6329282938107799</v>
      </c>
    </row>
    <row r="35" spans="1:21" ht="12" customHeight="1" thickBot="1" x14ac:dyDescent="0.2">
      <c r="A35" s="54"/>
      <c r="B35" s="43" t="s">
        <v>70</v>
      </c>
      <c r="C35" s="44"/>
      <c r="D35" s="69">
        <v>214861.55</v>
      </c>
      <c r="E35" s="72"/>
      <c r="F35" s="72"/>
      <c r="G35" s="72"/>
      <c r="H35" s="72"/>
      <c r="I35" s="69">
        <v>-820.73</v>
      </c>
      <c r="J35" s="70">
        <v>-0.38198086162926798</v>
      </c>
      <c r="K35" s="72"/>
      <c r="L35" s="72"/>
      <c r="M35" s="72"/>
      <c r="N35" s="69">
        <v>303586.36</v>
      </c>
      <c r="O35" s="69">
        <v>935965.93</v>
      </c>
      <c r="P35" s="69">
        <v>24</v>
      </c>
      <c r="Q35" s="69">
        <v>4</v>
      </c>
      <c r="R35" s="70">
        <v>500</v>
      </c>
      <c r="S35" s="69">
        <v>8952.5645833333292</v>
      </c>
      <c r="T35" s="69">
        <v>4509.6175000000003</v>
      </c>
      <c r="U35" s="71">
        <v>49.627646268027</v>
      </c>
    </row>
    <row r="36" spans="1:21" ht="12" thickBot="1" x14ac:dyDescent="0.2">
      <c r="A36" s="54"/>
      <c r="B36" s="43" t="s">
        <v>36</v>
      </c>
      <c r="C36" s="44"/>
      <c r="D36" s="69">
        <v>686142.03</v>
      </c>
      <c r="E36" s="69">
        <v>316596.33840000001</v>
      </c>
      <c r="F36" s="70">
        <v>216.72456272476001</v>
      </c>
      <c r="G36" s="72"/>
      <c r="H36" s="72"/>
      <c r="I36" s="69">
        <v>-12315.58</v>
      </c>
      <c r="J36" s="70">
        <v>-1.7949024344128901</v>
      </c>
      <c r="K36" s="72"/>
      <c r="L36" s="72"/>
      <c r="M36" s="72"/>
      <c r="N36" s="69">
        <v>3045450.07</v>
      </c>
      <c r="O36" s="69">
        <v>19064200.469999999</v>
      </c>
      <c r="P36" s="69">
        <v>249</v>
      </c>
      <c r="Q36" s="69">
        <v>311</v>
      </c>
      <c r="R36" s="70">
        <v>-19.935691318328001</v>
      </c>
      <c r="S36" s="69">
        <v>2755.5904819277098</v>
      </c>
      <c r="T36" s="69">
        <v>2701.1760771704198</v>
      </c>
      <c r="U36" s="71">
        <v>1.97469127267513</v>
      </c>
    </row>
    <row r="37" spans="1:21" ht="12" customHeight="1" thickBot="1" x14ac:dyDescent="0.2">
      <c r="A37" s="54"/>
      <c r="B37" s="43" t="s">
        <v>37</v>
      </c>
      <c r="C37" s="44"/>
      <c r="D37" s="69">
        <v>612804.37</v>
      </c>
      <c r="E37" s="69">
        <v>232414.07180000001</v>
      </c>
      <c r="F37" s="70">
        <v>263.66921987724498</v>
      </c>
      <c r="G37" s="72"/>
      <c r="H37" s="72"/>
      <c r="I37" s="69">
        <v>1546.79</v>
      </c>
      <c r="J37" s="70">
        <v>0.252411711750685</v>
      </c>
      <c r="K37" s="72"/>
      <c r="L37" s="72"/>
      <c r="M37" s="72"/>
      <c r="N37" s="69">
        <v>1734520.91</v>
      </c>
      <c r="O37" s="69">
        <v>25165115.98</v>
      </c>
      <c r="P37" s="69">
        <v>213</v>
      </c>
      <c r="Q37" s="69">
        <v>202</v>
      </c>
      <c r="R37" s="70">
        <v>5.4455445544554504</v>
      </c>
      <c r="S37" s="69">
        <v>2877.0158215962401</v>
      </c>
      <c r="T37" s="69">
        <v>2731.11792079208</v>
      </c>
      <c r="U37" s="71">
        <v>5.0711539265438299</v>
      </c>
    </row>
    <row r="38" spans="1:21" ht="12" customHeight="1" thickBot="1" x14ac:dyDescent="0.2">
      <c r="A38" s="54"/>
      <c r="B38" s="43" t="s">
        <v>38</v>
      </c>
      <c r="C38" s="44"/>
      <c r="D38" s="69">
        <v>438401.88</v>
      </c>
      <c r="E38" s="69">
        <v>194154.57370000001</v>
      </c>
      <c r="F38" s="70">
        <v>225.800439127126</v>
      </c>
      <c r="G38" s="72"/>
      <c r="H38" s="72"/>
      <c r="I38" s="69">
        <v>18285</v>
      </c>
      <c r="J38" s="70">
        <v>4.1708306542846003</v>
      </c>
      <c r="K38" s="72"/>
      <c r="L38" s="72"/>
      <c r="M38" s="72"/>
      <c r="N38" s="69">
        <v>2539030.56</v>
      </c>
      <c r="O38" s="69">
        <v>13934416.289999999</v>
      </c>
      <c r="P38" s="69">
        <v>212</v>
      </c>
      <c r="Q38" s="69">
        <v>162</v>
      </c>
      <c r="R38" s="70">
        <v>30.8641975308642</v>
      </c>
      <c r="S38" s="69">
        <v>2067.93339622642</v>
      </c>
      <c r="T38" s="69">
        <v>1884.3528395061701</v>
      </c>
      <c r="U38" s="71">
        <v>8.8774888521671897</v>
      </c>
    </row>
    <row r="39" spans="1:21" ht="12" thickBot="1" x14ac:dyDescent="0.2">
      <c r="A39" s="54"/>
      <c r="B39" s="43" t="s">
        <v>71</v>
      </c>
      <c r="C39" s="44"/>
      <c r="D39" s="69">
        <v>0.81</v>
      </c>
      <c r="E39" s="72"/>
      <c r="F39" s="72"/>
      <c r="G39" s="72"/>
      <c r="H39" s="72"/>
      <c r="I39" s="69">
        <v>0.77</v>
      </c>
      <c r="J39" s="70">
        <v>95.061728395061706</v>
      </c>
      <c r="K39" s="72"/>
      <c r="L39" s="72"/>
      <c r="M39" s="72"/>
      <c r="N39" s="69">
        <v>153.1</v>
      </c>
      <c r="O39" s="69">
        <v>1338.04</v>
      </c>
      <c r="P39" s="69">
        <v>21</v>
      </c>
      <c r="Q39" s="69">
        <v>4</v>
      </c>
      <c r="R39" s="70">
        <v>425</v>
      </c>
      <c r="S39" s="69">
        <v>3.8571428571428999E-2</v>
      </c>
      <c r="T39" s="69">
        <v>0.24</v>
      </c>
      <c r="U39" s="71">
        <v>-522.22222222222194</v>
      </c>
    </row>
    <row r="40" spans="1:21" ht="12" customHeight="1" thickBot="1" x14ac:dyDescent="0.2">
      <c r="A40" s="54"/>
      <c r="B40" s="43" t="s">
        <v>33</v>
      </c>
      <c r="C40" s="44"/>
      <c r="D40" s="69">
        <v>203158.9742</v>
      </c>
      <c r="E40" s="69">
        <v>129323.31660000001</v>
      </c>
      <c r="F40" s="70">
        <v>157.09384783903701</v>
      </c>
      <c r="G40" s="69">
        <v>220474.87090000001</v>
      </c>
      <c r="H40" s="70">
        <v>-7.85390944070625</v>
      </c>
      <c r="I40" s="69">
        <v>12647.581</v>
      </c>
      <c r="J40" s="70">
        <v>6.2254601598593799</v>
      </c>
      <c r="K40" s="69">
        <v>10544.002</v>
      </c>
      <c r="L40" s="70">
        <v>4.7824053403266999</v>
      </c>
      <c r="M40" s="70">
        <v>0.199504799031715</v>
      </c>
      <c r="N40" s="69">
        <v>1774066.6634</v>
      </c>
      <c r="O40" s="69">
        <v>28091032.0964</v>
      </c>
      <c r="P40" s="69">
        <v>306</v>
      </c>
      <c r="Q40" s="69">
        <v>237</v>
      </c>
      <c r="R40" s="70">
        <v>29.1139240506329</v>
      </c>
      <c r="S40" s="69">
        <v>663.91821633986899</v>
      </c>
      <c r="T40" s="69">
        <v>518.79981392405102</v>
      </c>
      <c r="U40" s="71">
        <v>21.857873280815401</v>
      </c>
    </row>
    <row r="41" spans="1:21" ht="12" thickBot="1" x14ac:dyDescent="0.2">
      <c r="A41" s="54"/>
      <c r="B41" s="43" t="s">
        <v>34</v>
      </c>
      <c r="C41" s="44"/>
      <c r="D41" s="69">
        <v>508106.68359999999</v>
      </c>
      <c r="E41" s="69">
        <v>388759.80379999999</v>
      </c>
      <c r="F41" s="70">
        <v>130.69938780538101</v>
      </c>
      <c r="G41" s="69">
        <v>328150.1998</v>
      </c>
      <c r="H41" s="70">
        <v>54.839669123980201</v>
      </c>
      <c r="I41" s="69">
        <v>34294.329599999997</v>
      </c>
      <c r="J41" s="70">
        <v>6.7494348543145204</v>
      </c>
      <c r="K41" s="69">
        <v>21407.9666</v>
      </c>
      <c r="L41" s="70">
        <v>6.5238316518008101</v>
      </c>
      <c r="M41" s="70">
        <v>0.60194240960745904</v>
      </c>
      <c r="N41" s="69">
        <v>3924712.8327000001</v>
      </c>
      <c r="O41" s="69">
        <v>63571112.689800002</v>
      </c>
      <c r="P41" s="69">
        <v>2439</v>
      </c>
      <c r="Q41" s="69">
        <v>1930</v>
      </c>
      <c r="R41" s="70">
        <v>26.373056994818601</v>
      </c>
      <c r="S41" s="69">
        <v>208.32582353423501</v>
      </c>
      <c r="T41" s="69">
        <v>185.78210248704701</v>
      </c>
      <c r="U41" s="71">
        <v>10.821376181183799</v>
      </c>
    </row>
    <row r="42" spans="1:21" ht="12" thickBot="1" x14ac:dyDescent="0.2">
      <c r="A42" s="54"/>
      <c r="B42" s="43" t="s">
        <v>39</v>
      </c>
      <c r="C42" s="44"/>
      <c r="D42" s="69">
        <v>265145.73</v>
      </c>
      <c r="E42" s="69">
        <v>132647.5129</v>
      </c>
      <c r="F42" s="70">
        <v>199.887449227855</v>
      </c>
      <c r="G42" s="72"/>
      <c r="H42" s="72"/>
      <c r="I42" s="69">
        <v>3301.17</v>
      </c>
      <c r="J42" s="70">
        <v>1.24503985034947</v>
      </c>
      <c r="K42" s="72"/>
      <c r="L42" s="72"/>
      <c r="M42" s="72"/>
      <c r="N42" s="69">
        <v>1712286.19</v>
      </c>
      <c r="O42" s="69">
        <v>10771415.24</v>
      </c>
      <c r="P42" s="69">
        <v>147</v>
      </c>
      <c r="Q42" s="69">
        <v>135</v>
      </c>
      <c r="R42" s="70">
        <v>8.8888888888888804</v>
      </c>
      <c r="S42" s="69">
        <v>1803.7124489795899</v>
      </c>
      <c r="T42" s="69">
        <v>1812.9845925925899</v>
      </c>
      <c r="U42" s="71">
        <v>-0.51405885778779203</v>
      </c>
    </row>
    <row r="43" spans="1:21" ht="12" thickBot="1" x14ac:dyDescent="0.2">
      <c r="A43" s="54"/>
      <c r="B43" s="43" t="s">
        <v>40</v>
      </c>
      <c r="C43" s="44"/>
      <c r="D43" s="69">
        <v>112048.04</v>
      </c>
      <c r="E43" s="69">
        <v>26986.654500000001</v>
      </c>
      <c r="F43" s="70">
        <v>415.19796386765898</v>
      </c>
      <c r="G43" s="72"/>
      <c r="H43" s="72"/>
      <c r="I43" s="69">
        <v>15006.22</v>
      </c>
      <c r="J43" s="70">
        <v>13.392666217097601</v>
      </c>
      <c r="K43" s="72"/>
      <c r="L43" s="72"/>
      <c r="M43" s="72"/>
      <c r="N43" s="69">
        <v>566340.21</v>
      </c>
      <c r="O43" s="69">
        <v>3221662.93</v>
      </c>
      <c r="P43" s="69">
        <v>74</v>
      </c>
      <c r="Q43" s="69">
        <v>62</v>
      </c>
      <c r="R43" s="70">
        <v>19.354838709677399</v>
      </c>
      <c r="S43" s="69">
        <v>1514.1627027027</v>
      </c>
      <c r="T43" s="69">
        <v>796.03274193548395</v>
      </c>
      <c r="U43" s="71">
        <v>47.427529385408398</v>
      </c>
    </row>
    <row r="44" spans="1:21" ht="12" thickBot="1" x14ac:dyDescent="0.2">
      <c r="A44" s="55"/>
      <c r="B44" s="43" t="s">
        <v>35</v>
      </c>
      <c r="C44" s="44"/>
      <c r="D44" s="74">
        <v>12445.8634</v>
      </c>
      <c r="E44" s="75"/>
      <c r="F44" s="75"/>
      <c r="G44" s="74">
        <v>5370.3806999999997</v>
      </c>
      <c r="H44" s="76">
        <v>131.75011410271199</v>
      </c>
      <c r="I44" s="74">
        <v>2097.9389999999999</v>
      </c>
      <c r="J44" s="76">
        <v>16.856516358680299</v>
      </c>
      <c r="K44" s="74">
        <v>447.84100000000001</v>
      </c>
      <c r="L44" s="76">
        <v>8.3390922360494901</v>
      </c>
      <c r="M44" s="76">
        <v>3.6845621548719301</v>
      </c>
      <c r="N44" s="74">
        <v>125485.8857</v>
      </c>
      <c r="O44" s="74">
        <v>3005049.7944</v>
      </c>
      <c r="P44" s="74">
        <v>21</v>
      </c>
      <c r="Q44" s="74">
        <v>27</v>
      </c>
      <c r="R44" s="76">
        <v>-22.2222222222222</v>
      </c>
      <c r="S44" s="74">
        <v>592.66016190476205</v>
      </c>
      <c r="T44" s="74">
        <v>827.97120740740695</v>
      </c>
      <c r="U44" s="77">
        <v>-39.704211726729604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111111</v>
      </c>
      <c r="D2" s="32">
        <v>769032.04687435902</v>
      </c>
      <c r="E2" s="32">
        <v>619015.36073333304</v>
      </c>
      <c r="F2" s="32">
        <v>150016.686141026</v>
      </c>
      <c r="G2" s="32">
        <v>619015.36073333304</v>
      </c>
      <c r="H2" s="32">
        <v>0.19507208672349999</v>
      </c>
    </row>
    <row r="3" spans="1:8" ht="14.25" x14ac:dyDescent="0.2">
      <c r="A3" s="32">
        <v>2</v>
      </c>
      <c r="B3" s="33">
        <v>13</v>
      </c>
      <c r="C3" s="32">
        <v>15942.314</v>
      </c>
      <c r="D3" s="32">
        <v>143323.296393934</v>
      </c>
      <c r="E3" s="32">
        <v>111490.856682475</v>
      </c>
      <c r="F3" s="32">
        <v>31832.439711458999</v>
      </c>
      <c r="G3" s="32">
        <v>111490.856682475</v>
      </c>
      <c r="H3" s="32">
        <v>0.22210234143628299</v>
      </c>
    </row>
    <row r="4" spans="1:8" ht="14.25" x14ac:dyDescent="0.2">
      <c r="A4" s="32">
        <v>3</v>
      </c>
      <c r="B4" s="33">
        <v>14</v>
      </c>
      <c r="C4" s="32">
        <v>149198</v>
      </c>
      <c r="D4" s="32">
        <v>203879.93621025601</v>
      </c>
      <c r="E4" s="32">
        <v>161057.88264786301</v>
      </c>
      <c r="F4" s="32">
        <v>42822.053562393201</v>
      </c>
      <c r="G4" s="32">
        <v>161057.88264786301</v>
      </c>
      <c r="H4" s="32">
        <v>0.21003564332211599</v>
      </c>
    </row>
    <row r="5" spans="1:8" ht="14.25" x14ac:dyDescent="0.2">
      <c r="A5" s="32">
        <v>4</v>
      </c>
      <c r="B5" s="33">
        <v>15</v>
      </c>
      <c r="C5" s="32">
        <v>4514</v>
      </c>
      <c r="D5" s="32">
        <v>57423.406883760697</v>
      </c>
      <c r="E5" s="32">
        <v>45993.939663247897</v>
      </c>
      <c r="F5" s="32">
        <v>11429.467220512801</v>
      </c>
      <c r="G5" s="32">
        <v>45993.939663247897</v>
      </c>
      <c r="H5" s="32">
        <v>0.19903847299845701</v>
      </c>
    </row>
    <row r="6" spans="1:8" ht="14.25" x14ac:dyDescent="0.2">
      <c r="A6" s="32">
        <v>5</v>
      </c>
      <c r="B6" s="33">
        <v>16</v>
      </c>
      <c r="C6" s="32">
        <v>2599</v>
      </c>
      <c r="D6" s="32">
        <v>156690.26683675201</v>
      </c>
      <c r="E6" s="32">
        <v>142211.589002564</v>
      </c>
      <c r="F6" s="32">
        <v>14478.677834188</v>
      </c>
      <c r="G6" s="32">
        <v>142211.589002564</v>
      </c>
      <c r="H6" s="32">
        <v>9.2403173001630395E-2</v>
      </c>
    </row>
    <row r="7" spans="1:8" ht="14.25" x14ac:dyDescent="0.2">
      <c r="A7" s="32">
        <v>6</v>
      </c>
      <c r="B7" s="33">
        <v>17</v>
      </c>
      <c r="C7" s="32">
        <v>36416</v>
      </c>
      <c r="D7" s="32">
        <v>289792.47553333302</v>
      </c>
      <c r="E7" s="32">
        <v>230000.96586324801</v>
      </c>
      <c r="F7" s="32">
        <v>59791.509670085499</v>
      </c>
      <c r="G7" s="32">
        <v>230000.96586324801</v>
      </c>
      <c r="H7" s="32">
        <v>0.20632526624456099</v>
      </c>
    </row>
    <row r="8" spans="1:8" ht="14.25" x14ac:dyDescent="0.2">
      <c r="A8" s="32">
        <v>7</v>
      </c>
      <c r="B8" s="33">
        <v>18</v>
      </c>
      <c r="C8" s="32">
        <v>112362</v>
      </c>
      <c r="D8" s="32">
        <v>178064.09302820501</v>
      </c>
      <c r="E8" s="32">
        <v>148714.305435897</v>
      </c>
      <c r="F8" s="32">
        <v>29349.787592307701</v>
      </c>
      <c r="G8" s="32">
        <v>148714.305435897</v>
      </c>
      <c r="H8" s="32">
        <v>0.16482709732870601</v>
      </c>
    </row>
    <row r="9" spans="1:8" ht="14.25" x14ac:dyDescent="0.2">
      <c r="A9" s="32">
        <v>8</v>
      </c>
      <c r="B9" s="33">
        <v>19</v>
      </c>
      <c r="C9" s="32">
        <v>18766</v>
      </c>
      <c r="D9" s="32">
        <v>111993.64991367501</v>
      </c>
      <c r="E9" s="32">
        <v>90076.844483760695</v>
      </c>
      <c r="F9" s="32">
        <v>21916.805429914501</v>
      </c>
      <c r="G9" s="32">
        <v>90076.844483760695</v>
      </c>
      <c r="H9" s="32">
        <v>0.19569685823087299</v>
      </c>
    </row>
    <row r="10" spans="1:8" ht="14.25" x14ac:dyDescent="0.2">
      <c r="A10" s="32">
        <v>9</v>
      </c>
      <c r="B10" s="33">
        <v>21</v>
      </c>
      <c r="C10" s="32">
        <v>296243</v>
      </c>
      <c r="D10" s="32">
        <v>1079697.46523162</v>
      </c>
      <c r="E10" s="32">
        <v>1016119.00154615</v>
      </c>
      <c r="F10" s="32">
        <v>63578.463685470102</v>
      </c>
      <c r="G10" s="32">
        <v>1016119.00154615</v>
      </c>
      <c r="H10" s="35">
        <v>5.8885443129044299E-2</v>
      </c>
    </row>
    <row r="11" spans="1:8" ht="14.25" x14ac:dyDescent="0.2">
      <c r="A11" s="32">
        <v>10</v>
      </c>
      <c r="B11" s="33">
        <v>22</v>
      </c>
      <c r="C11" s="32">
        <v>108206</v>
      </c>
      <c r="D11" s="32">
        <v>1275047.45702308</v>
      </c>
      <c r="E11" s="32">
        <v>1252948.8035846199</v>
      </c>
      <c r="F11" s="32">
        <v>22098.653438461501</v>
      </c>
      <c r="G11" s="32">
        <v>1252948.8035846199</v>
      </c>
      <c r="H11" s="32">
        <v>1.7331632102585801E-2</v>
      </c>
    </row>
    <row r="12" spans="1:8" ht="14.25" x14ac:dyDescent="0.2">
      <c r="A12" s="32">
        <v>11</v>
      </c>
      <c r="B12" s="33">
        <v>23</v>
      </c>
      <c r="C12" s="32">
        <v>322030.27600000001</v>
      </c>
      <c r="D12" s="32">
        <v>2259947.7100430299</v>
      </c>
      <c r="E12" s="32">
        <v>1971554.71287243</v>
      </c>
      <c r="F12" s="32">
        <v>288392.99717059999</v>
      </c>
      <c r="G12" s="32">
        <v>1971554.71287243</v>
      </c>
      <c r="H12" s="32">
        <v>0.12761047341449699</v>
      </c>
    </row>
    <row r="13" spans="1:8" ht="14.25" x14ac:dyDescent="0.2">
      <c r="A13" s="32">
        <v>12</v>
      </c>
      <c r="B13" s="33">
        <v>24</v>
      </c>
      <c r="C13" s="32">
        <v>30950.272000000001</v>
      </c>
      <c r="D13" s="32">
        <v>608515.51430854702</v>
      </c>
      <c r="E13" s="32">
        <v>542876.89673504303</v>
      </c>
      <c r="F13" s="32">
        <v>65638.617573504307</v>
      </c>
      <c r="G13" s="32">
        <v>542876.89673504303</v>
      </c>
      <c r="H13" s="32">
        <v>0.107866793910898</v>
      </c>
    </row>
    <row r="14" spans="1:8" ht="14.25" x14ac:dyDescent="0.2">
      <c r="A14" s="32">
        <v>13</v>
      </c>
      <c r="B14" s="33">
        <v>25</v>
      </c>
      <c r="C14" s="32">
        <v>106293</v>
      </c>
      <c r="D14" s="32">
        <v>1028494.8271119701</v>
      </c>
      <c r="E14" s="32">
        <v>952451.39491709403</v>
      </c>
      <c r="F14" s="32">
        <v>76043.432194871799</v>
      </c>
      <c r="G14" s="32">
        <v>952451.39491709403</v>
      </c>
      <c r="H14" s="32">
        <v>7.39366209632802E-2</v>
      </c>
    </row>
    <row r="15" spans="1:8" ht="14.25" x14ac:dyDescent="0.2">
      <c r="A15" s="32">
        <v>14</v>
      </c>
      <c r="B15" s="33">
        <v>26</v>
      </c>
      <c r="C15" s="32">
        <v>117472</v>
      </c>
      <c r="D15" s="32">
        <v>438642.41894795402</v>
      </c>
      <c r="E15" s="32">
        <v>409701.66637528199</v>
      </c>
      <c r="F15" s="32">
        <v>28940.7525726723</v>
      </c>
      <c r="G15" s="32">
        <v>409701.66637528199</v>
      </c>
      <c r="H15" s="32">
        <v>6.5978006965409702E-2</v>
      </c>
    </row>
    <row r="16" spans="1:8" ht="14.25" x14ac:dyDescent="0.2">
      <c r="A16" s="32">
        <v>15</v>
      </c>
      <c r="B16" s="33">
        <v>27</v>
      </c>
      <c r="C16" s="32">
        <v>218949.3</v>
      </c>
      <c r="D16" s="32">
        <v>1480230.1772666699</v>
      </c>
      <c r="E16" s="32">
        <v>1308677.4005</v>
      </c>
      <c r="F16" s="32">
        <v>171552.776766667</v>
      </c>
      <c r="G16" s="32">
        <v>1308677.4005</v>
      </c>
      <c r="H16" s="32">
        <v>0.11589601360745699</v>
      </c>
    </row>
    <row r="17" spans="1:8" ht="14.25" x14ac:dyDescent="0.2">
      <c r="A17" s="32">
        <v>16</v>
      </c>
      <c r="B17" s="33">
        <v>29</v>
      </c>
      <c r="C17" s="32">
        <v>249255</v>
      </c>
      <c r="D17" s="32">
        <v>2995437.25232735</v>
      </c>
      <c r="E17" s="32">
        <v>2698182.4139717901</v>
      </c>
      <c r="F17" s="32">
        <v>297254.83835555601</v>
      </c>
      <c r="G17" s="32">
        <v>2698182.4139717901</v>
      </c>
      <c r="H17" s="32">
        <v>9.92358755385708E-2</v>
      </c>
    </row>
    <row r="18" spans="1:8" ht="14.25" x14ac:dyDescent="0.2">
      <c r="A18" s="32">
        <v>17</v>
      </c>
      <c r="B18" s="33">
        <v>31</v>
      </c>
      <c r="C18" s="32">
        <v>41009.747000000003</v>
      </c>
      <c r="D18" s="32">
        <v>275321.50877954799</v>
      </c>
      <c r="E18" s="32">
        <v>236179.02597321701</v>
      </c>
      <c r="F18" s="32">
        <v>39142.4828063307</v>
      </c>
      <c r="G18" s="32">
        <v>236179.02597321701</v>
      </c>
      <c r="H18" s="32">
        <v>0.14217008681901599</v>
      </c>
    </row>
    <row r="19" spans="1:8" ht="14.25" x14ac:dyDescent="0.2">
      <c r="A19" s="32">
        <v>18</v>
      </c>
      <c r="B19" s="33">
        <v>32</v>
      </c>
      <c r="C19" s="32">
        <v>16311.424999999999</v>
      </c>
      <c r="D19" s="32">
        <v>267060.99703517102</v>
      </c>
      <c r="E19" s="32">
        <v>247719.48963389301</v>
      </c>
      <c r="F19" s="32">
        <v>19341.507401277999</v>
      </c>
      <c r="G19" s="32">
        <v>247719.48963389301</v>
      </c>
      <c r="H19" s="32">
        <v>7.24235572247591E-2</v>
      </c>
    </row>
    <row r="20" spans="1:8" ht="14.25" x14ac:dyDescent="0.2">
      <c r="A20" s="32">
        <v>19</v>
      </c>
      <c r="B20" s="33">
        <v>33</v>
      </c>
      <c r="C20" s="32">
        <v>50891.728000000003</v>
      </c>
      <c r="D20" s="32">
        <v>639531.69413259195</v>
      </c>
      <c r="E20" s="32">
        <v>510557.68976920401</v>
      </c>
      <c r="F20" s="32">
        <v>128974.004363389</v>
      </c>
      <c r="G20" s="32">
        <v>510557.68976920401</v>
      </c>
      <c r="H20" s="32">
        <v>0.201669448983788</v>
      </c>
    </row>
    <row r="21" spans="1:8" ht="14.25" x14ac:dyDescent="0.2">
      <c r="A21" s="32">
        <v>20</v>
      </c>
      <c r="B21" s="33">
        <v>34</v>
      </c>
      <c r="C21" s="32">
        <v>51285.692999999999</v>
      </c>
      <c r="D21" s="32">
        <v>308630.37409810902</v>
      </c>
      <c r="E21" s="32">
        <v>221971.184257891</v>
      </c>
      <c r="F21" s="32">
        <v>86659.189840218198</v>
      </c>
      <c r="G21" s="32">
        <v>221971.184257891</v>
      </c>
      <c r="H21" s="32">
        <v>0.28078632925698499</v>
      </c>
    </row>
    <row r="22" spans="1:8" ht="14.25" x14ac:dyDescent="0.2">
      <c r="A22" s="32">
        <v>21</v>
      </c>
      <c r="B22" s="33">
        <v>35</v>
      </c>
      <c r="C22" s="32">
        <v>41686.055999999997</v>
      </c>
      <c r="D22" s="32">
        <v>923844.50791061902</v>
      </c>
      <c r="E22" s="32">
        <v>876772.04186902696</v>
      </c>
      <c r="F22" s="32">
        <v>47072.466041592903</v>
      </c>
      <c r="G22" s="32">
        <v>876772.04186902696</v>
      </c>
      <c r="H22" s="32">
        <v>5.0952801730729198E-2</v>
      </c>
    </row>
    <row r="23" spans="1:8" ht="14.25" x14ac:dyDescent="0.2">
      <c r="A23" s="32">
        <v>22</v>
      </c>
      <c r="B23" s="33">
        <v>36</v>
      </c>
      <c r="C23" s="32">
        <v>200156.533</v>
      </c>
      <c r="D23" s="32">
        <v>900130.54529646004</v>
      </c>
      <c r="E23" s="32">
        <v>772773.63699806004</v>
      </c>
      <c r="F23" s="32">
        <v>127356.9082984</v>
      </c>
      <c r="G23" s="32">
        <v>772773.63699806004</v>
      </c>
      <c r="H23" s="32">
        <v>0.141487153128944</v>
      </c>
    </row>
    <row r="24" spans="1:8" ht="14.25" x14ac:dyDescent="0.2">
      <c r="A24" s="32">
        <v>23</v>
      </c>
      <c r="B24" s="33">
        <v>37</v>
      </c>
      <c r="C24" s="32">
        <v>156242.58199999999</v>
      </c>
      <c r="D24" s="32">
        <v>1503401.6692498401</v>
      </c>
      <c r="E24" s="32">
        <v>1356525.82880157</v>
      </c>
      <c r="F24" s="32">
        <v>146875.84044827099</v>
      </c>
      <c r="G24" s="32">
        <v>1356525.82880157</v>
      </c>
      <c r="H24" s="32">
        <v>9.7695674717162201E-2</v>
      </c>
    </row>
    <row r="25" spans="1:8" ht="14.25" x14ac:dyDescent="0.2">
      <c r="A25" s="32">
        <v>24</v>
      </c>
      <c r="B25" s="33">
        <v>38</v>
      </c>
      <c r="C25" s="32">
        <v>209896.03400000001</v>
      </c>
      <c r="D25" s="32">
        <v>924372.26187964599</v>
      </c>
      <c r="E25" s="32">
        <v>888200.39301769901</v>
      </c>
      <c r="F25" s="32">
        <v>36171.868861946903</v>
      </c>
      <c r="G25" s="32">
        <v>888200.39301769901</v>
      </c>
      <c r="H25" s="32">
        <v>3.9131278981039498E-2</v>
      </c>
    </row>
    <row r="26" spans="1:8" ht="14.25" x14ac:dyDescent="0.2">
      <c r="A26" s="32">
        <v>25</v>
      </c>
      <c r="B26" s="33">
        <v>39</v>
      </c>
      <c r="C26" s="32">
        <v>92017.967999999993</v>
      </c>
      <c r="D26" s="32">
        <v>139702.378634808</v>
      </c>
      <c r="E26" s="32">
        <v>100946.44889907</v>
      </c>
      <c r="F26" s="32">
        <v>38755.929735738297</v>
      </c>
      <c r="G26" s="32">
        <v>100946.44889907</v>
      </c>
      <c r="H26" s="32">
        <v>0.27741782290657302</v>
      </c>
    </row>
    <row r="27" spans="1:8" ht="14.25" x14ac:dyDescent="0.2">
      <c r="A27" s="32">
        <v>26</v>
      </c>
      <c r="B27" s="33">
        <v>42</v>
      </c>
      <c r="C27" s="32">
        <v>17159.365000000002</v>
      </c>
      <c r="D27" s="32">
        <v>163978.96770000001</v>
      </c>
      <c r="E27" s="32">
        <v>150516.13440000001</v>
      </c>
      <c r="F27" s="32">
        <v>13462.8333</v>
      </c>
      <c r="G27" s="32">
        <v>150516.13440000001</v>
      </c>
      <c r="H27" s="32">
        <v>8.2100976050967098E-2</v>
      </c>
    </row>
    <row r="28" spans="1:8" ht="14.25" x14ac:dyDescent="0.2">
      <c r="A28" s="32">
        <v>27</v>
      </c>
      <c r="B28" s="33">
        <v>75</v>
      </c>
      <c r="C28" s="32">
        <v>306</v>
      </c>
      <c r="D28" s="32">
        <v>203158.974358974</v>
      </c>
      <c r="E28" s="32">
        <v>190511.39316239301</v>
      </c>
      <c r="F28" s="32">
        <v>12647.581196581201</v>
      </c>
      <c r="G28" s="32">
        <v>190511.39316239301</v>
      </c>
      <c r="H28" s="32">
        <v>6.2254602517501298E-2</v>
      </c>
    </row>
    <row r="29" spans="1:8" ht="14.25" x14ac:dyDescent="0.2">
      <c r="A29" s="32">
        <v>28</v>
      </c>
      <c r="B29" s="33">
        <v>76</v>
      </c>
      <c r="C29" s="32">
        <v>2506</v>
      </c>
      <c r="D29" s="32">
        <v>508106.670383761</v>
      </c>
      <c r="E29" s="32">
        <v>473812.35798119701</v>
      </c>
      <c r="F29" s="32">
        <v>34294.312402564101</v>
      </c>
      <c r="G29" s="32">
        <v>473812.35798119701</v>
      </c>
      <c r="H29" s="32">
        <v>6.74943164526111E-2</v>
      </c>
    </row>
    <row r="30" spans="1:8" ht="14.25" x14ac:dyDescent="0.2">
      <c r="A30" s="32">
        <v>29</v>
      </c>
      <c r="B30" s="33">
        <v>99</v>
      </c>
      <c r="C30" s="32">
        <v>21</v>
      </c>
      <c r="D30" s="32">
        <v>12445.863399137699</v>
      </c>
      <c r="E30" s="32">
        <v>10347.924226609201</v>
      </c>
      <c r="F30" s="32">
        <v>2097.93917252855</v>
      </c>
      <c r="G30" s="32">
        <v>10347.924226609201</v>
      </c>
      <c r="H30" s="32">
        <v>0.16856517746080199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45</v>
      </c>
      <c r="D32" s="38">
        <v>214861.55</v>
      </c>
      <c r="E32" s="38">
        <v>215682.28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209</v>
      </c>
      <c r="D33" s="38">
        <v>686142.03</v>
      </c>
      <c r="E33" s="38">
        <v>698457.61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187</v>
      </c>
      <c r="D34" s="38">
        <v>612804.37</v>
      </c>
      <c r="E34" s="38">
        <v>611257.57999999996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196</v>
      </c>
      <c r="D35" s="38">
        <v>438401.88</v>
      </c>
      <c r="E35" s="38">
        <v>420116.88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21</v>
      </c>
      <c r="D36" s="38">
        <v>0.81</v>
      </c>
      <c r="E36" s="38">
        <v>0.04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141</v>
      </c>
      <c r="D37" s="38">
        <v>265145.73</v>
      </c>
      <c r="E37" s="38">
        <v>261844.56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68</v>
      </c>
      <c r="D38" s="38">
        <v>112048.04</v>
      </c>
      <c r="E38" s="38">
        <v>97041.82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2015-04-12T00:40:57Z</dcterms:modified>
</cp:coreProperties>
</file>