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 activeTab="2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6" i="2" l="1"/>
  <c r="J37" i="2"/>
  <c r="J31" i="2"/>
  <c r="J32" i="2"/>
  <c r="J33" i="2"/>
  <c r="I36" i="2"/>
  <c r="I37" i="2"/>
  <c r="I31" i="2"/>
  <c r="I32" i="2"/>
  <c r="I33" i="2"/>
  <c r="H30" i="2" l="1"/>
  <c r="H31" i="2"/>
  <c r="H38" i="2" l="1"/>
  <c r="J8" i="2" l="1"/>
  <c r="F36" i="2" l="1"/>
  <c r="F37" i="2"/>
  <c r="F32" i="2"/>
  <c r="F33" i="2"/>
  <c r="E36" i="2"/>
  <c r="K36" i="2" s="1"/>
  <c r="E37" i="2"/>
  <c r="K37" i="2" s="1"/>
  <c r="E33" i="2"/>
  <c r="K33" i="2" s="1"/>
  <c r="E32" i="2"/>
  <c r="K32" i="2" s="1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G29" i="2"/>
  <c r="L29" i="2" s="1"/>
  <c r="G31" i="2"/>
  <c r="L31" i="2" s="1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L4" i="2" l="1"/>
  <c r="G3" i="2"/>
  <c r="L3" i="2" s="1"/>
</calcChain>
</file>

<file path=xl/sharedStrings.xml><?xml version="1.0" encoding="utf-8"?>
<sst xmlns="http://schemas.openxmlformats.org/spreadsheetml/2006/main" count="114" uniqueCount="72">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</sst>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14" fontId="21" fillId="33" borderId="12" xfId="0" applyNumberFormat="1" applyFont="1" applyFill="1" applyBorder="1" applyAlignment="1">
      <alignment vertical="center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wrapText="1"/>
    </xf>
    <xf numFmtId="49" fontId="21" fillId="33" borderId="15" xfId="0" applyNumberFormat="1" applyFont="1" applyFill="1" applyBorder="1" applyAlignment="1">
      <alignment horizontal="left" vertical="top" wrapText="1"/>
    </xf>
    <xf numFmtId="49" fontId="22" fillId="33" borderId="13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M28" sqref="M28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SUM(E4:E38)</f>
        <v>22778593.044</v>
      </c>
      <c r="F3" s="25">
        <f>RA!I7</f>
        <v>1822911.1758000001</v>
      </c>
      <c r="G3" s="16">
        <f>SUM(G4:G38)</f>
        <v>20955713.0682</v>
      </c>
      <c r="H3" s="27">
        <f>RA!J7</f>
        <v>8.0027261040100406</v>
      </c>
      <c r="I3" s="20">
        <f>SUM(I4:I38)</f>
        <v>22778597.276169971</v>
      </c>
      <c r="J3" s="21">
        <f>SUM(J4:J38)</f>
        <v>20955713.015127264</v>
      </c>
      <c r="K3" s="22">
        <f>E3-I3</f>
        <v>-4.232169970870018</v>
      </c>
      <c r="L3" s="22">
        <f>G3-J3</f>
        <v>5.3072735667228699E-2</v>
      </c>
    </row>
    <row r="4" spans="1:13" x14ac:dyDescent="0.15">
      <c r="A4" s="42">
        <f>RA!A8</f>
        <v>42106</v>
      </c>
      <c r="B4" s="12">
        <v>12</v>
      </c>
      <c r="C4" s="39" t="s">
        <v>6</v>
      </c>
      <c r="D4" s="39"/>
      <c r="E4" s="15">
        <f>VLOOKUP(C4,RA!B8:D36,3,0)</f>
        <v>754185.87029999995</v>
      </c>
      <c r="F4" s="25">
        <f>VLOOKUP(C4,RA!B8:I39,8,0)</f>
        <v>149194.40349999999</v>
      </c>
      <c r="G4" s="16">
        <f t="shared" ref="G4:G38" si="0">E4-F4</f>
        <v>604991.46679999994</v>
      </c>
      <c r="H4" s="27">
        <f>RA!J8</f>
        <v>19.782179615835702</v>
      </c>
      <c r="I4" s="20">
        <f>VLOOKUP(B4,RMS!B:D,3,FALSE)</f>
        <v>754186.48141452996</v>
      </c>
      <c r="J4" s="21">
        <f>VLOOKUP(B4,RMS!B:E,4,FALSE)</f>
        <v>604991.48313333304</v>
      </c>
      <c r="K4" s="22">
        <f t="shared" ref="K4:K38" si="1">E4-I4</f>
        <v>-0.61111453000921756</v>
      </c>
      <c r="L4" s="22">
        <f t="shared" ref="L4:L38" si="2">G4-J4</f>
        <v>-1.6333333100192249E-2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VLOOKUP(C5,RA!B8:D37,3,0)</f>
        <v>117938.5344</v>
      </c>
      <c r="F5" s="25">
        <f>VLOOKUP(C5,RA!B9:I40,8,0)</f>
        <v>25788.750599999999</v>
      </c>
      <c r="G5" s="16">
        <f t="shared" si="0"/>
        <v>92149.783800000005</v>
      </c>
      <c r="H5" s="27">
        <f>RA!J9</f>
        <v>21.866263415259098</v>
      </c>
      <c r="I5" s="20">
        <f>VLOOKUP(B5,RMS!B:D,3,FALSE)</f>
        <v>117938.575011141</v>
      </c>
      <c r="J5" s="21">
        <f>VLOOKUP(B5,RMS!B:E,4,FALSE)</f>
        <v>92149.757223780296</v>
      </c>
      <c r="K5" s="22">
        <f t="shared" si="1"/>
        <v>-4.0611140997498296E-2</v>
      </c>
      <c r="L5" s="22">
        <f t="shared" si="2"/>
        <v>2.6576219708658755E-2</v>
      </c>
      <c r="M5" s="34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VLOOKUP(C6,RA!B10:D38,3,0)</f>
        <v>181788.709</v>
      </c>
      <c r="F6" s="25">
        <f>VLOOKUP(C6,RA!B10:I41,8,0)</f>
        <v>36608.513800000001</v>
      </c>
      <c r="G6" s="16">
        <f t="shared" si="0"/>
        <v>145180.19520000002</v>
      </c>
      <c r="H6" s="27">
        <f>RA!J10</f>
        <v>20.1379469612714</v>
      </c>
      <c r="I6" s="20">
        <f>VLOOKUP(B6,RMS!B:D,3,FALSE)</f>
        <v>181791.29751282101</v>
      </c>
      <c r="J6" s="21">
        <f>VLOOKUP(B6,RMS!B:E,4,FALSE)</f>
        <v>145180.19502478599</v>
      </c>
      <c r="K6" s="22">
        <f>E6-I6</f>
        <v>-2.5885128210065886</v>
      </c>
      <c r="L6" s="22">
        <f t="shared" si="2"/>
        <v>1.7521402332931757E-4</v>
      </c>
      <c r="M6" s="34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VLOOKUP(C7,RA!B10:D39,3,0)</f>
        <v>53693.657800000001</v>
      </c>
      <c r="F7" s="25">
        <f>VLOOKUP(C7,RA!B11:I42,8,0)</f>
        <v>9787.1198000000004</v>
      </c>
      <c r="G7" s="16">
        <f t="shared" si="0"/>
        <v>43906.538</v>
      </c>
      <c r="H7" s="27">
        <f>RA!J11</f>
        <v>18.227701745437798</v>
      </c>
      <c r="I7" s="20">
        <f>VLOOKUP(B7,RMS!B:D,3,FALSE)</f>
        <v>53693.679632478597</v>
      </c>
      <c r="J7" s="21">
        <f>VLOOKUP(B7,RMS!B:E,4,FALSE)</f>
        <v>43906.5378196581</v>
      </c>
      <c r="K7" s="22">
        <f t="shared" si="1"/>
        <v>-2.1832478596479632E-2</v>
      </c>
      <c r="L7" s="22">
        <f t="shared" si="2"/>
        <v>1.8034189997706562E-4</v>
      </c>
      <c r="M7" s="34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VLOOKUP(C8,RA!B12:D39,3,0)</f>
        <v>123644.4284</v>
      </c>
      <c r="F8" s="25">
        <f>VLOOKUP(C8,RA!B12:I43,8,0)</f>
        <v>14410.526900000001</v>
      </c>
      <c r="G8" s="16">
        <f t="shared" si="0"/>
        <v>109233.90150000001</v>
      </c>
      <c r="H8" s="27">
        <f>RA!J12</f>
        <v>11.6548129879179</v>
      </c>
      <c r="I8" s="20">
        <f>VLOOKUP(B8,RMS!B:D,3,FALSE)</f>
        <v>123644.444549573</v>
      </c>
      <c r="J8" s="21">
        <f>VLOOKUP(B8,RMS!B:E,4,FALSE)</f>
        <v>109233.902129915</v>
      </c>
      <c r="K8" s="22">
        <f t="shared" si="1"/>
        <v>-1.6149572998983786E-2</v>
      </c>
      <c r="L8" s="22">
        <f t="shared" si="2"/>
        <v>-6.2991499726194888E-4</v>
      </c>
      <c r="M8" s="34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VLOOKUP(C9,RA!B12:D40,3,0)</f>
        <v>285751.86619999999</v>
      </c>
      <c r="F9" s="25">
        <f>VLOOKUP(C9,RA!B13:I44,8,0)</f>
        <v>62110.472500000003</v>
      </c>
      <c r="G9" s="16">
        <f t="shared" si="0"/>
        <v>223641.39369999999</v>
      </c>
      <c r="H9" s="27">
        <f>RA!J13</f>
        <v>21.735806427429701</v>
      </c>
      <c r="I9" s="20">
        <f>VLOOKUP(B9,RMS!B:D,3,FALSE)</f>
        <v>285752.01303846203</v>
      </c>
      <c r="J9" s="21">
        <f>VLOOKUP(B9,RMS!B:E,4,FALSE)</f>
        <v>223641.39095555601</v>
      </c>
      <c r="K9" s="22">
        <f t="shared" si="1"/>
        <v>-0.14683846203843132</v>
      </c>
      <c r="L9" s="22">
        <f t="shared" si="2"/>
        <v>2.744443976553157E-3</v>
      </c>
      <c r="M9" s="34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VLOOKUP(C10,RA!B14:D41,3,0)</f>
        <v>181076.0281</v>
      </c>
      <c r="F10" s="25">
        <f>VLOOKUP(C10,RA!B14:I45,8,0)</f>
        <v>28112.893499999998</v>
      </c>
      <c r="G10" s="16">
        <f t="shared" si="0"/>
        <v>152963.13459999999</v>
      </c>
      <c r="H10" s="27">
        <f>RA!J14</f>
        <v>15.5254639694629</v>
      </c>
      <c r="I10" s="20">
        <f>VLOOKUP(B10,RMS!B:D,3,FALSE)</f>
        <v>181076.03920170901</v>
      </c>
      <c r="J10" s="21">
        <f>VLOOKUP(B10,RMS!B:E,4,FALSE)</f>
        <v>152963.132660684</v>
      </c>
      <c r="K10" s="22">
        <f t="shared" si="1"/>
        <v>-1.1101709009381011E-2</v>
      </c>
      <c r="L10" s="22">
        <f t="shared" si="2"/>
        <v>1.9393159891478717E-3</v>
      </c>
      <c r="M10" s="34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VLOOKUP(C11,RA!B14:D42,3,0)</f>
        <v>117614.6888</v>
      </c>
      <c r="F11" s="25">
        <f>VLOOKUP(C11,RA!B15:I46,8,0)</f>
        <v>24086.197700000001</v>
      </c>
      <c r="G11" s="16">
        <f t="shared" si="0"/>
        <v>93528.491099999999</v>
      </c>
      <c r="H11" s="27">
        <f>RA!J15</f>
        <v>20.4789027167838</v>
      </c>
      <c r="I11" s="20">
        <f>VLOOKUP(B11,RMS!B:D,3,FALSE)</f>
        <v>117614.760017949</v>
      </c>
      <c r="J11" s="21">
        <f>VLOOKUP(B11,RMS!B:E,4,FALSE)</f>
        <v>93528.491517093993</v>
      </c>
      <c r="K11" s="22">
        <f t="shared" si="1"/>
        <v>-7.1217948992853053E-2</v>
      </c>
      <c r="L11" s="22">
        <f t="shared" si="2"/>
        <v>-4.1709399374667555E-4</v>
      </c>
      <c r="M11" s="34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VLOOKUP(C12,RA!B16:D43,3,0)</f>
        <v>1092465.1332</v>
      </c>
      <c r="F12" s="25">
        <f>VLOOKUP(C12,RA!B16:I47,8,0)</f>
        <v>67918.789900000003</v>
      </c>
      <c r="G12" s="16">
        <f t="shared" si="0"/>
        <v>1024546.3433000001</v>
      </c>
      <c r="H12" s="27">
        <f>RA!J16</f>
        <v>6.2170212884557099</v>
      </c>
      <c r="I12" s="20">
        <f>VLOOKUP(B12,RMS!B:D,3,FALSE)</f>
        <v>1092464.3316700901</v>
      </c>
      <c r="J12" s="21">
        <f>VLOOKUP(B12,RMS!B:E,4,FALSE)</f>
        <v>1024546.3433623899</v>
      </c>
      <c r="K12" s="22">
        <f t="shared" si="1"/>
        <v>0.80152990994974971</v>
      </c>
      <c r="L12" s="22">
        <f t="shared" si="2"/>
        <v>-6.238988135010004E-5</v>
      </c>
      <c r="M12" s="34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VLOOKUP(C13,RA!B16:D44,3,0)</f>
        <v>2596738.6949</v>
      </c>
      <c r="F13" s="25">
        <f>VLOOKUP(C13,RA!B17:I48,8,0)</f>
        <v>-50720.849600000001</v>
      </c>
      <c r="G13" s="16">
        <f t="shared" si="0"/>
        <v>2647459.5444999998</v>
      </c>
      <c r="H13" s="27">
        <f>RA!J17</f>
        <v>-1.95325196561425</v>
      </c>
      <c r="I13" s="20">
        <f>VLOOKUP(B13,RMS!B:D,3,FALSE)</f>
        <v>2596738.8423547</v>
      </c>
      <c r="J13" s="21">
        <f>VLOOKUP(B13,RMS!B:E,4,FALSE)</f>
        <v>2647459.5450367499</v>
      </c>
      <c r="K13" s="22">
        <f t="shared" si="1"/>
        <v>-0.14745469996705651</v>
      </c>
      <c r="L13" s="22">
        <f t="shared" si="2"/>
        <v>-5.3675007075071335E-4</v>
      </c>
      <c r="M13" s="34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VLOOKUP(C14,RA!B18:D45,3,0)</f>
        <v>2091500.5159</v>
      </c>
      <c r="F14" s="25">
        <f>VLOOKUP(C14,RA!B18:I49,8,0)</f>
        <v>260775.34299999999</v>
      </c>
      <c r="G14" s="16">
        <f t="shared" si="0"/>
        <v>1830725.1729000001</v>
      </c>
      <c r="H14" s="27">
        <f>RA!J18</f>
        <v>12.468337493466301</v>
      </c>
      <c r="I14" s="20">
        <f>VLOOKUP(B14,RMS!B:D,3,FALSE)</f>
        <v>2091500.2660334101</v>
      </c>
      <c r="J14" s="21">
        <f>VLOOKUP(B14,RMS!B:E,4,FALSE)</f>
        <v>1830725.15539024</v>
      </c>
      <c r="K14" s="22">
        <f t="shared" si="1"/>
        <v>0.24986658990383148</v>
      </c>
      <c r="L14" s="22">
        <f t="shared" si="2"/>
        <v>1.7509760102257133E-2</v>
      </c>
      <c r="M14" s="34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VLOOKUP(C15,RA!B18:D46,3,0)</f>
        <v>544936.51679999998</v>
      </c>
      <c r="F15" s="25">
        <f>VLOOKUP(C15,RA!B19:I50,8,0)</f>
        <v>58731.667399999998</v>
      </c>
      <c r="G15" s="16">
        <f t="shared" si="0"/>
        <v>486204.84940000001</v>
      </c>
      <c r="H15" s="27">
        <f>RA!J19</f>
        <v>10.7777081530316</v>
      </c>
      <c r="I15" s="20">
        <f>VLOOKUP(B15,RMS!B:D,3,FALSE)</f>
        <v>544936.60413247906</v>
      </c>
      <c r="J15" s="21">
        <f>VLOOKUP(B15,RMS!B:E,4,FALSE)</f>
        <v>486204.848942735</v>
      </c>
      <c r="K15" s="22">
        <f t="shared" si="1"/>
        <v>-8.7332479073666036E-2</v>
      </c>
      <c r="L15" s="22">
        <f t="shared" si="2"/>
        <v>4.5726500684395432E-4</v>
      </c>
      <c r="M15" s="34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VLOOKUP(C16,RA!B20:D47,3,0)</f>
        <v>983382.93389999995</v>
      </c>
      <c r="F16" s="25">
        <f>VLOOKUP(C16,RA!B20:I51,8,0)</f>
        <v>66526.332399999999</v>
      </c>
      <c r="G16" s="16">
        <f t="shared" si="0"/>
        <v>916856.60149999999</v>
      </c>
      <c r="H16" s="27">
        <f>RA!J20</f>
        <v>6.7650484980619998</v>
      </c>
      <c r="I16" s="20">
        <f>VLOOKUP(B16,RMS!B:D,3,FALSE)</f>
        <v>983383.05610000005</v>
      </c>
      <c r="J16" s="21">
        <f>VLOOKUP(B16,RMS!B:E,4,FALSE)</f>
        <v>916856.60149999999</v>
      </c>
      <c r="K16" s="22">
        <f t="shared" si="1"/>
        <v>-0.12220000009983778</v>
      </c>
      <c r="L16" s="22">
        <f t="shared" si="2"/>
        <v>0</v>
      </c>
      <c r="M16" s="34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VLOOKUP(C17,RA!B20:D48,3,0)</f>
        <v>411875.25089999998</v>
      </c>
      <c r="F17" s="25">
        <f>VLOOKUP(C17,RA!B21:I52,8,0)</f>
        <v>40001.073499999999</v>
      </c>
      <c r="G17" s="16">
        <f t="shared" si="0"/>
        <v>371874.17739999999</v>
      </c>
      <c r="H17" s="27">
        <f>RA!J21</f>
        <v>9.7119390914099704</v>
      </c>
      <c r="I17" s="20">
        <f>VLOOKUP(B17,RMS!B:D,3,FALSE)</f>
        <v>411874.40445858898</v>
      </c>
      <c r="J17" s="21">
        <f>VLOOKUP(B17,RMS!B:E,4,FALSE)</f>
        <v>371874.17585718899</v>
      </c>
      <c r="K17" s="22">
        <f t="shared" si="1"/>
        <v>0.84644141100579873</v>
      </c>
      <c r="L17" s="22">
        <f t="shared" si="2"/>
        <v>1.5428109909407794E-3</v>
      </c>
      <c r="M17" s="34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VLOOKUP(C18,RA!B22:D49,3,0)</f>
        <v>1455526.3876</v>
      </c>
      <c r="F18" s="25">
        <f>VLOOKUP(C18,RA!B22:I53,8,0)</f>
        <v>169504.6966</v>
      </c>
      <c r="G18" s="16">
        <f t="shared" si="0"/>
        <v>1286021.6910000001</v>
      </c>
      <c r="H18" s="27">
        <f>RA!J22</f>
        <v>11.645594201799</v>
      </c>
      <c r="I18" s="20">
        <f>VLOOKUP(B18,RMS!B:D,3,FALSE)</f>
        <v>1455527.63302906</v>
      </c>
      <c r="J18" s="21">
        <f>VLOOKUP(B18,RMS!B:E,4,FALSE)</f>
        <v>1286021.69454615</v>
      </c>
      <c r="K18" s="22">
        <f t="shared" si="1"/>
        <v>-1.2454290599562228</v>
      </c>
      <c r="L18" s="22">
        <f t="shared" si="2"/>
        <v>-3.5461499355733395E-3</v>
      </c>
      <c r="M18" s="34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VLOOKUP(C19,RA!B22:D50,3,0)</f>
        <v>3363047.9205</v>
      </c>
      <c r="F19" s="25">
        <f>VLOOKUP(C19,RA!B23:I54,8,0)</f>
        <v>197361.2059</v>
      </c>
      <c r="G19" s="16">
        <f t="shared" si="0"/>
        <v>3165686.7146000001</v>
      </c>
      <c r="H19" s="27">
        <f>RA!J23</f>
        <v>5.8685219647615803</v>
      </c>
      <c r="I19" s="20">
        <f>VLOOKUP(B19,RMS!B:D,3,FALSE)</f>
        <v>3363049.2102042702</v>
      </c>
      <c r="J19" s="21">
        <f>VLOOKUP(B19,RMS!B:E,4,FALSE)</f>
        <v>3165686.7583094002</v>
      </c>
      <c r="K19" s="22">
        <f t="shared" si="1"/>
        <v>-1.2897042701952159</v>
      </c>
      <c r="L19" s="22">
        <f t="shared" si="2"/>
        <v>-4.3709400109946728E-2</v>
      </c>
      <c r="M19" s="34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VLOOKUP(C20,RA!B24:D51,3,0)</f>
        <v>254783.88209999999</v>
      </c>
      <c r="F20" s="25">
        <f>VLOOKUP(C20,RA!B24:I55,8,0)</f>
        <v>38027.040399999998</v>
      </c>
      <c r="G20" s="16">
        <f t="shared" si="0"/>
        <v>216756.84169999999</v>
      </c>
      <c r="H20" s="27">
        <f>RA!J24</f>
        <v>14.925214297926001</v>
      </c>
      <c r="I20" s="20">
        <f>VLOOKUP(B20,RMS!B:D,3,FALSE)</f>
        <v>254783.86963288</v>
      </c>
      <c r="J20" s="21">
        <f>VLOOKUP(B20,RMS!B:E,4,FALSE)</f>
        <v>216756.85712990901</v>
      </c>
      <c r="K20" s="22">
        <f t="shared" si="1"/>
        <v>1.2467119988286868E-2</v>
      </c>
      <c r="L20" s="22">
        <f t="shared" si="2"/>
        <v>-1.5429909020895138E-2</v>
      </c>
      <c r="M20" s="34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VLOOKUP(C21,RA!B24:D52,3,0)</f>
        <v>236664.3371</v>
      </c>
      <c r="F21" s="25">
        <f>VLOOKUP(C21,RA!B25:I56,8,0)</f>
        <v>16302.5949</v>
      </c>
      <c r="G21" s="16">
        <f t="shared" si="0"/>
        <v>220361.74220000001</v>
      </c>
      <c r="H21" s="27">
        <f>RA!J25</f>
        <v>6.8884881853202504</v>
      </c>
      <c r="I21" s="20">
        <f>VLOOKUP(B21,RMS!B:D,3,FALSE)</f>
        <v>236664.33349695199</v>
      </c>
      <c r="J21" s="21">
        <f>VLOOKUP(B21,RMS!B:E,4,FALSE)</f>
        <v>220361.75239243999</v>
      </c>
      <c r="K21" s="22">
        <f t="shared" si="1"/>
        <v>3.6030480114277452E-3</v>
      </c>
      <c r="L21" s="22">
        <f t="shared" si="2"/>
        <v>-1.0192439978709444E-2</v>
      </c>
      <c r="M21" s="34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VLOOKUP(C22,RA!B26:D53,3,0)</f>
        <v>610955.19620000001</v>
      </c>
      <c r="F22" s="25">
        <f>VLOOKUP(C22,RA!B26:I57,8,0)</f>
        <v>126175.63649999999</v>
      </c>
      <c r="G22" s="16">
        <f t="shared" si="0"/>
        <v>484779.55969999998</v>
      </c>
      <c r="H22" s="27">
        <f>RA!J26</f>
        <v>20.652191402050999</v>
      </c>
      <c r="I22" s="20">
        <f>VLOOKUP(B22,RMS!B:D,3,FALSE)</f>
        <v>610955.172897315</v>
      </c>
      <c r="J22" s="21">
        <f>VLOOKUP(B22,RMS!B:E,4,FALSE)</f>
        <v>484779.55893794697</v>
      </c>
      <c r="K22" s="22">
        <f t="shared" si="1"/>
        <v>2.3302685003727674E-2</v>
      </c>
      <c r="L22" s="22">
        <f t="shared" si="2"/>
        <v>7.620530086569488E-4</v>
      </c>
      <c r="M22" s="34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VLOOKUP(C23,RA!B26:D54,3,0)</f>
        <v>289851.63860000001</v>
      </c>
      <c r="F23" s="25">
        <f>VLOOKUP(C23,RA!B27:I58,8,0)</f>
        <v>82404.317800000004</v>
      </c>
      <c r="G23" s="16">
        <f t="shared" si="0"/>
        <v>207447.32079999999</v>
      </c>
      <c r="H23" s="27">
        <f>RA!J27</f>
        <v>28.429826444320799</v>
      </c>
      <c r="I23" s="20">
        <f>VLOOKUP(B23,RMS!B:D,3,FALSE)</f>
        <v>289851.58301459003</v>
      </c>
      <c r="J23" s="21">
        <f>VLOOKUP(B23,RMS!B:E,4,FALSE)</f>
        <v>207447.34946853301</v>
      </c>
      <c r="K23" s="22">
        <f t="shared" si="1"/>
        <v>5.5585409980267286E-2</v>
      </c>
      <c r="L23" s="22">
        <f t="shared" si="2"/>
        <v>-2.8668533021118492E-2</v>
      </c>
      <c r="M23" s="34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VLOOKUP(C24,RA!B28:D55,3,0)</f>
        <v>869613.59490000003</v>
      </c>
      <c r="F24" s="25">
        <f>VLOOKUP(C24,RA!B28:I59,8,0)</f>
        <v>39007.267099999997</v>
      </c>
      <c r="G24" s="16">
        <f t="shared" si="0"/>
        <v>830606.32780000009</v>
      </c>
      <c r="H24" s="27">
        <f>RA!J28</f>
        <v>4.4855861647937498</v>
      </c>
      <c r="I24" s="20">
        <f>VLOOKUP(B24,RMS!B:D,3,FALSE)</f>
        <v>869613.58867168101</v>
      </c>
      <c r="J24" s="21">
        <f>VLOOKUP(B24,RMS!B:E,4,FALSE)</f>
        <v>830606.32693008799</v>
      </c>
      <c r="K24" s="22">
        <f t="shared" si="1"/>
        <v>6.2283190200105309E-3</v>
      </c>
      <c r="L24" s="22">
        <f t="shared" si="2"/>
        <v>8.6991209536790848E-4</v>
      </c>
      <c r="M24" s="34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VLOOKUP(C25,RA!B28:D56,3,0)</f>
        <v>844547.83959999995</v>
      </c>
      <c r="F25" s="25">
        <f>VLOOKUP(C25,RA!B29:I60,8,0)</f>
        <v>91406.420400000003</v>
      </c>
      <c r="G25" s="16">
        <f t="shared" si="0"/>
        <v>753141.41919999989</v>
      </c>
      <c r="H25" s="27">
        <f>RA!J29</f>
        <v>10.823119320664199</v>
      </c>
      <c r="I25" s="20">
        <f>VLOOKUP(B25,RMS!B:D,3,FALSE)</f>
        <v>844547.83977876103</v>
      </c>
      <c r="J25" s="21">
        <f>VLOOKUP(B25,RMS!B:E,4,FALSE)</f>
        <v>753141.37615341099</v>
      </c>
      <c r="K25" s="22">
        <f t="shared" si="1"/>
        <v>-1.7876108177006245E-4</v>
      </c>
      <c r="L25" s="22">
        <f t="shared" si="2"/>
        <v>4.3046588893048465E-2</v>
      </c>
      <c r="M25" s="34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VLOOKUP(C26,RA!B30:D57,3,0)</f>
        <v>1475125.6207999999</v>
      </c>
      <c r="F26" s="25">
        <f>VLOOKUP(C26,RA!B30:I61,8,0)</f>
        <v>139099.64929999999</v>
      </c>
      <c r="G26" s="16">
        <f t="shared" si="0"/>
        <v>1336025.9715</v>
      </c>
      <c r="H26" s="27">
        <f>RA!J30</f>
        <v>9.4296816039682501</v>
      </c>
      <c r="I26" s="20">
        <f>VLOOKUP(B26,RMS!B:D,3,FALSE)</f>
        <v>1475125.6331171901</v>
      </c>
      <c r="J26" s="21">
        <f>VLOOKUP(B26,RMS!B:E,4,FALSE)</f>
        <v>1336025.9583713501</v>
      </c>
      <c r="K26" s="22">
        <f t="shared" si="1"/>
        <v>-1.2317190179601312E-2</v>
      </c>
      <c r="L26" s="22">
        <f t="shared" si="2"/>
        <v>1.3128649909049273E-2</v>
      </c>
      <c r="M26" s="34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VLOOKUP(C27,RA!B30:D58,3,0)</f>
        <v>890081.25560000003</v>
      </c>
      <c r="F27" s="25">
        <f>VLOOKUP(C27,RA!B31:I62,8,0)</f>
        <v>25796.963</v>
      </c>
      <c r="G27" s="16">
        <f t="shared" si="0"/>
        <v>864284.29260000004</v>
      </c>
      <c r="H27" s="27">
        <f>RA!J31</f>
        <v>2.8982705609961799</v>
      </c>
      <c r="I27" s="20">
        <f>VLOOKUP(B27,RMS!B:D,3,FALSE)</f>
        <v>890081.120953982</v>
      </c>
      <c r="J27" s="21">
        <f>VLOOKUP(B27,RMS!B:E,4,FALSE)</f>
        <v>864284.24058761098</v>
      </c>
      <c r="K27" s="22">
        <f t="shared" si="1"/>
        <v>0.13464601803570986</v>
      </c>
      <c r="L27" s="22">
        <f t="shared" si="2"/>
        <v>5.2012389060109854E-2</v>
      </c>
      <c r="M27" s="34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VLOOKUP(C28,RA!B32:D59,3,0)</f>
        <v>135414.90530000001</v>
      </c>
      <c r="F28" s="25">
        <f>VLOOKUP(C28,RA!B32:I63,8,0)</f>
        <v>37761.1538</v>
      </c>
      <c r="G28" s="16">
        <f t="shared" si="0"/>
        <v>97653.751500000013</v>
      </c>
      <c r="H28" s="27">
        <f>RA!J32</f>
        <v>27.885522436650099</v>
      </c>
      <c r="I28" s="20">
        <f>VLOOKUP(B28,RMS!B:D,3,FALSE)</f>
        <v>135414.871673633</v>
      </c>
      <c r="J28" s="21">
        <f>VLOOKUP(B28,RMS!B:E,4,FALSE)</f>
        <v>97653.746611958806</v>
      </c>
      <c r="K28" s="22">
        <f t="shared" si="1"/>
        <v>3.3626367017859593E-2</v>
      </c>
      <c r="L28" s="22">
        <f t="shared" si="2"/>
        <v>4.8880412068683654E-3</v>
      </c>
      <c r="M28" s="34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2"/>
      <c r="B30" s="12">
        <v>42</v>
      </c>
      <c r="C30" s="39" t="s">
        <v>32</v>
      </c>
      <c r="D30" s="39"/>
      <c r="E30" s="15">
        <f>VLOOKUP(C30,RA!B34:D62,3,0)</f>
        <v>144352.80970000001</v>
      </c>
      <c r="F30" s="25">
        <f>VLOOKUP(C30,RA!B34:I66,8,0)</f>
        <v>11370.6855</v>
      </c>
      <c r="G30" s="16">
        <f t="shared" si="0"/>
        <v>132982.12420000002</v>
      </c>
      <c r="H30" s="27">
        <f>RA!J34</f>
        <v>7.87701016948062</v>
      </c>
      <c r="I30" s="20">
        <f>VLOOKUP(B30,RMS!B:D,3,FALSE)</f>
        <v>144352.8106</v>
      </c>
      <c r="J30" s="21">
        <f>VLOOKUP(B30,RMS!B:E,4,FALSE)</f>
        <v>132982.11910000001</v>
      </c>
      <c r="K30" s="22">
        <f t="shared" si="1"/>
        <v>-8.9999998454004526E-4</v>
      </c>
      <c r="L30" s="22">
        <f t="shared" si="2"/>
        <v>5.100000009406358E-3</v>
      </c>
      <c r="M30" s="34"/>
    </row>
    <row r="31" spans="1:13" x14ac:dyDescent="0.15">
      <c r="A31" s="42"/>
      <c r="B31" s="12">
        <v>71</v>
      </c>
      <c r="C31" s="39" t="s">
        <v>36</v>
      </c>
      <c r="D31" s="39"/>
      <c r="E31" s="15">
        <f>VLOOKUP(C31,RA!B34:D63,3,0)</f>
        <v>561433.61</v>
      </c>
      <c r="F31" s="25">
        <f>VLOOKUP(C31,RA!B34:I67,8,0)</f>
        <v>-9545.08</v>
      </c>
      <c r="G31" s="16">
        <f t="shared" si="0"/>
        <v>570978.68999999994</v>
      </c>
      <c r="H31" s="27">
        <f>RA!J35</f>
        <v>0</v>
      </c>
      <c r="I31" s="20">
        <f>VLOOKUP(B31,RMS!B:D,3,FALSE)</f>
        <v>561433.61</v>
      </c>
      <c r="J31" s="21">
        <f>VLOOKUP(B31,RMS!B:E,4,FALSE)</f>
        <v>570978.68999999994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2"/>
      <c r="B32" s="12">
        <v>72</v>
      </c>
      <c r="C32" s="39" t="s">
        <v>37</v>
      </c>
      <c r="D32" s="39"/>
      <c r="E32" s="15">
        <f>VLOOKUP(C32,RA!B34:D64,3,0)</f>
        <v>723584.46</v>
      </c>
      <c r="F32" s="25">
        <f>VLOOKUP(C32,RA!B34:I68,8,0)</f>
        <v>-34.1</v>
      </c>
      <c r="G32" s="16">
        <f t="shared" si="0"/>
        <v>723618.55999999994</v>
      </c>
      <c r="H32" s="27">
        <f>RA!J34</f>
        <v>7.87701016948062</v>
      </c>
      <c r="I32" s="20">
        <f>VLOOKUP(B32,RMS!B:D,3,FALSE)</f>
        <v>723584.46</v>
      </c>
      <c r="J32" s="21">
        <f>VLOOKUP(B32,RMS!B:E,4,FALSE)</f>
        <v>723618.56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2"/>
      <c r="B33" s="12">
        <v>73</v>
      </c>
      <c r="C33" s="39" t="s">
        <v>38</v>
      </c>
      <c r="D33" s="39"/>
      <c r="E33" s="15">
        <f>VLOOKUP(C33,RA!B35:D65,3,0)</f>
        <v>371970.15</v>
      </c>
      <c r="F33" s="25">
        <f>VLOOKUP(C33,RA!B35:I69,8,0)</f>
        <v>10682.05</v>
      </c>
      <c r="G33" s="16">
        <f t="shared" si="0"/>
        <v>361288.10000000003</v>
      </c>
      <c r="H33" s="27">
        <f>RA!J35</f>
        <v>0</v>
      </c>
      <c r="I33" s="20">
        <f>VLOOKUP(B33,RMS!B:D,3,FALSE)</f>
        <v>371970.15</v>
      </c>
      <c r="J33" s="21">
        <f>VLOOKUP(B33,RMS!B:E,4,FALSE)</f>
        <v>361288.1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2"/>
      <c r="B34" s="12">
        <v>75</v>
      </c>
      <c r="C34" s="39" t="s">
        <v>33</v>
      </c>
      <c r="D34" s="39"/>
      <c r="E34" s="15">
        <f>VLOOKUP(C34,RA!B8:D66,3,0)</f>
        <v>196895.29889999999</v>
      </c>
      <c r="F34" s="25">
        <f>VLOOKUP(C34,RA!B8:I70,8,0)</f>
        <v>12095.356100000001</v>
      </c>
      <c r="G34" s="16">
        <f t="shared" si="0"/>
        <v>184799.94279999999</v>
      </c>
      <c r="H34" s="27">
        <f>RA!J36</f>
        <v>-1.70012621795122</v>
      </c>
      <c r="I34" s="20">
        <f>VLOOKUP(B34,RMS!B:D,3,FALSE)</f>
        <v>196895.29914529901</v>
      </c>
      <c r="J34" s="21">
        <f>VLOOKUP(B34,RMS!B:E,4,FALSE)</f>
        <v>184799.94230769199</v>
      </c>
      <c r="K34" s="22">
        <f t="shared" si="1"/>
        <v>-2.4529901565983891E-4</v>
      </c>
      <c r="L34" s="22">
        <f t="shared" si="2"/>
        <v>4.9230799777433276E-4</v>
      </c>
      <c r="M34" s="34"/>
    </row>
    <row r="35" spans="1:13" x14ac:dyDescent="0.15">
      <c r="A35" s="42"/>
      <c r="B35" s="12">
        <v>76</v>
      </c>
      <c r="C35" s="39" t="s">
        <v>34</v>
      </c>
      <c r="D35" s="39"/>
      <c r="E35" s="15">
        <f>VLOOKUP(C35,RA!B8:D67,3,0)</f>
        <v>486959.16320000001</v>
      </c>
      <c r="F35" s="25">
        <f>VLOOKUP(C35,RA!B8:I71,8,0)</f>
        <v>32981.917600000001</v>
      </c>
      <c r="G35" s="16">
        <f t="shared" si="0"/>
        <v>453977.24560000002</v>
      </c>
      <c r="H35" s="27">
        <f>RA!J37</f>
        <v>-4.7126495779080003E-3</v>
      </c>
      <c r="I35" s="20">
        <f>VLOOKUP(B35,RMS!B:D,3,FALSE)</f>
        <v>486959.14953333302</v>
      </c>
      <c r="J35" s="21">
        <f>VLOOKUP(B35,RMS!B:E,4,FALSE)</f>
        <v>453977.24431965803</v>
      </c>
      <c r="K35" s="22">
        <f t="shared" si="1"/>
        <v>1.3666666985955089E-2</v>
      </c>
      <c r="L35" s="22">
        <f t="shared" si="2"/>
        <v>1.2803419958800077E-3</v>
      </c>
      <c r="M35" s="34"/>
    </row>
    <row r="36" spans="1:13" x14ac:dyDescent="0.15">
      <c r="A36" s="42"/>
      <c r="B36" s="12">
        <v>77</v>
      </c>
      <c r="C36" s="39" t="s">
        <v>39</v>
      </c>
      <c r="D36" s="39"/>
      <c r="E36" s="15">
        <f>VLOOKUP(C36,RA!B9:D68,3,0)</f>
        <v>253399.22</v>
      </c>
      <c r="F36" s="25">
        <f>VLOOKUP(C36,RA!B9:I72,8,0)</f>
        <v>-1940.54</v>
      </c>
      <c r="G36" s="16">
        <f t="shared" si="0"/>
        <v>255339.76</v>
      </c>
      <c r="H36" s="27">
        <f>RA!J38</f>
        <v>2.8717492519225001</v>
      </c>
      <c r="I36" s="20">
        <f>VLOOKUP(B36,RMS!B:D,3,FALSE)</f>
        <v>253399.22</v>
      </c>
      <c r="J36" s="21">
        <f>VLOOKUP(B36,RMS!B:E,4,FALSE)</f>
        <v>255339.76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2"/>
      <c r="B37" s="12">
        <v>78</v>
      </c>
      <c r="C37" s="39" t="s">
        <v>40</v>
      </c>
      <c r="D37" s="39"/>
      <c r="E37" s="15">
        <f>VLOOKUP(C37,RA!B10:D69,3,0)</f>
        <v>62119.3</v>
      </c>
      <c r="F37" s="25">
        <f>VLOOKUP(C37,RA!B10:I73,8,0)</f>
        <v>8421.92</v>
      </c>
      <c r="G37" s="16">
        <f t="shared" si="0"/>
        <v>53697.380000000005</v>
      </c>
      <c r="H37" s="27">
        <f>RA!J39</f>
        <v>90.330052113491604</v>
      </c>
      <c r="I37" s="20">
        <f>VLOOKUP(B37,RMS!B:D,3,FALSE)</f>
        <v>62119.3</v>
      </c>
      <c r="J37" s="21">
        <f>VLOOKUP(B37,RMS!B:E,4,FALSE)</f>
        <v>53697.38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2"/>
      <c r="B38" s="12">
        <v>99</v>
      </c>
      <c r="C38" s="39" t="s">
        <v>35</v>
      </c>
      <c r="D38" s="39"/>
      <c r="E38" s="15">
        <f>VLOOKUP(C38,RA!B8:D70,3,0)</f>
        <v>15673.6253</v>
      </c>
      <c r="F38" s="25">
        <f>VLOOKUP(C38,RA!B8:I74,8,0)</f>
        <v>2669.5859999999998</v>
      </c>
      <c r="G38" s="16">
        <f t="shared" si="0"/>
        <v>13004.0393</v>
      </c>
      <c r="H38" s="27">
        <f>RA!J40</f>
        <v>6.1430395583710897</v>
      </c>
      <c r="I38" s="20">
        <f>VLOOKUP(B38,RMS!B:D,3,FALSE)</f>
        <v>15673.625293094299</v>
      </c>
      <c r="J38" s="21">
        <f>VLOOKUP(B38,RMS!B:E,4,FALSE)</f>
        <v>13004.039407004</v>
      </c>
      <c r="K38" s="22">
        <f t="shared" si="1"/>
        <v>6.9057005021022633E-6</v>
      </c>
      <c r="L38" s="22">
        <f t="shared" si="2"/>
        <v>-1.070039998012362E-4</v>
      </c>
      <c r="M38" s="34"/>
    </row>
  </sheetData>
  <mergeCells count="38"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7" t="s">
        <v>46</v>
      </c>
      <c r="W1" s="51"/>
    </row>
    <row r="2" spans="1:23" ht="12.75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7"/>
      <c r="W2" s="51"/>
    </row>
    <row r="3" spans="1:23" ht="23.25" thickBo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8" t="s">
        <v>47</v>
      </c>
      <c r="W3" s="51"/>
    </row>
    <row r="4" spans="1:23" ht="15" thickTop="1" thickBot="1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6"/>
      <c r="W4" s="51"/>
    </row>
    <row r="5" spans="1:23" ht="15" thickTop="1" thickBot="1" x14ac:dyDescent="0.25">
      <c r="A5" s="59"/>
      <c r="B5" s="60"/>
      <c r="C5" s="61"/>
      <c r="D5" s="62" t="s">
        <v>0</v>
      </c>
      <c r="E5" s="62" t="s">
        <v>59</v>
      </c>
      <c r="F5" s="62" t="s">
        <v>60</v>
      </c>
      <c r="G5" s="62" t="s">
        <v>48</v>
      </c>
      <c r="H5" s="62" t="s">
        <v>49</v>
      </c>
      <c r="I5" s="62" t="s">
        <v>1</v>
      </c>
      <c r="J5" s="62" t="s">
        <v>2</v>
      </c>
      <c r="K5" s="62" t="s">
        <v>50</v>
      </c>
      <c r="L5" s="62" t="s">
        <v>51</v>
      </c>
      <c r="M5" s="62" t="s">
        <v>52</v>
      </c>
      <c r="N5" s="62" t="s">
        <v>53</v>
      </c>
      <c r="O5" s="62" t="s">
        <v>54</v>
      </c>
      <c r="P5" s="62" t="s">
        <v>61</v>
      </c>
      <c r="Q5" s="62" t="s">
        <v>62</v>
      </c>
      <c r="R5" s="62" t="s">
        <v>55</v>
      </c>
      <c r="S5" s="62" t="s">
        <v>56</v>
      </c>
      <c r="T5" s="62" t="s">
        <v>57</v>
      </c>
      <c r="U5" s="63" t="s">
        <v>58</v>
      </c>
      <c r="V5" s="56"/>
      <c r="W5" s="56"/>
    </row>
    <row r="6" spans="1:23" ht="14.25" thickBot="1" x14ac:dyDescent="0.2">
      <c r="A6" s="64" t="s">
        <v>3</v>
      </c>
      <c r="B6" s="50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5" t="s">
        <v>5</v>
      </c>
      <c r="B7" s="44"/>
      <c r="C7" s="45"/>
      <c r="D7" s="66">
        <v>22778627.583999999</v>
      </c>
      <c r="E7" s="66">
        <v>23743307.181699999</v>
      </c>
      <c r="F7" s="67">
        <v>95.937046215518293</v>
      </c>
      <c r="G7" s="66">
        <v>18237891.804699998</v>
      </c>
      <c r="H7" s="67">
        <v>24.8972624024989</v>
      </c>
      <c r="I7" s="66">
        <v>1822911.1758000001</v>
      </c>
      <c r="J7" s="67">
        <v>8.0027261040100406</v>
      </c>
      <c r="K7" s="66">
        <v>1950307.3052999999</v>
      </c>
      <c r="L7" s="67">
        <v>10.6937102499829</v>
      </c>
      <c r="M7" s="67">
        <v>-6.5321054355792996E-2</v>
      </c>
      <c r="N7" s="66">
        <v>217315400.92629999</v>
      </c>
      <c r="O7" s="66">
        <v>2496414171.3400998</v>
      </c>
      <c r="P7" s="66">
        <v>1148920</v>
      </c>
      <c r="Q7" s="66">
        <v>1179473</v>
      </c>
      <c r="R7" s="67">
        <v>-2.59039418452139</v>
      </c>
      <c r="S7" s="66">
        <v>19.826121561118299</v>
      </c>
      <c r="T7" s="66">
        <v>18.801022654439699</v>
      </c>
      <c r="U7" s="68">
        <v>5.1704459872216697</v>
      </c>
      <c r="V7" s="56"/>
      <c r="W7" s="56"/>
    </row>
    <row r="8" spans="1:23" ht="14.25" thickBot="1" x14ac:dyDescent="0.2">
      <c r="A8" s="43">
        <v>42106</v>
      </c>
      <c r="B8" s="48" t="s">
        <v>6</v>
      </c>
      <c r="C8" s="54"/>
      <c r="D8" s="69">
        <v>754185.87029999995</v>
      </c>
      <c r="E8" s="69">
        <v>816700.6</v>
      </c>
      <c r="F8" s="70">
        <v>92.345453193006094</v>
      </c>
      <c r="G8" s="69">
        <v>625720.60519999999</v>
      </c>
      <c r="H8" s="70">
        <v>20.530771087351098</v>
      </c>
      <c r="I8" s="69">
        <v>149194.40349999999</v>
      </c>
      <c r="J8" s="70">
        <v>19.782179615835702</v>
      </c>
      <c r="K8" s="69">
        <v>126257.2694</v>
      </c>
      <c r="L8" s="70">
        <v>20.177898626119902</v>
      </c>
      <c r="M8" s="70">
        <v>0.181669809659292</v>
      </c>
      <c r="N8" s="69">
        <v>7900229.1431999998</v>
      </c>
      <c r="O8" s="69">
        <v>103111240.7295</v>
      </c>
      <c r="P8" s="69">
        <v>41339</v>
      </c>
      <c r="Q8" s="69">
        <v>42782</v>
      </c>
      <c r="R8" s="70">
        <v>-3.3729138422701102</v>
      </c>
      <c r="S8" s="69">
        <v>18.2439311618568</v>
      </c>
      <c r="T8" s="69">
        <v>17.975583200878901</v>
      </c>
      <c r="U8" s="71">
        <v>1.47088891422159</v>
      </c>
      <c r="V8" s="56"/>
      <c r="W8" s="56"/>
    </row>
    <row r="9" spans="1:23" ht="12" customHeight="1" thickBot="1" x14ac:dyDescent="0.2">
      <c r="A9" s="46"/>
      <c r="B9" s="48" t="s">
        <v>7</v>
      </c>
      <c r="C9" s="54"/>
      <c r="D9" s="69">
        <v>117938.5344</v>
      </c>
      <c r="E9" s="69">
        <v>162789.6955</v>
      </c>
      <c r="F9" s="70">
        <v>72.448402853606893</v>
      </c>
      <c r="G9" s="69">
        <v>140161.78289999999</v>
      </c>
      <c r="H9" s="70">
        <v>-15.8554265222607</v>
      </c>
      <c r="I9" s="69">
        <v>25788.750599999999</v>
      </c>
      <c r="J9" s="70">
        <v>21.866263415259098</v>
      </c>
      <c r="K9" s="69">
        <v>30640.803</v>
      </c>
      <c r="L9" s="70">
        <v>21.861025427923501</v>
      </c>
      <c r="M9" s="70">
        <v>-0.158352651528095</v>
      </c>
      <c r="N9" s="69">
        <v>1236444.8337999999</v>
      </c>
      <c r="O9" s="69">
        <v>15914055.230599999</v>
      </c>
      <c r="P9" s="69">
        <v>6703</v>
      </c>
      <c r="Q9" s="69">
        <v>7828</v>
      </c>
      <c r="R9" s="70">
        <v>-14.3714869698518</v>
      </c>
      <c r="S9" s="69">
        <v>17.5948880202894</v>
      </c>
      <c r="T9" s="69">
        <v>18.3090508303526</v>
      </c>
      <c r="U9" s="71">
        <v>-4.0589221667090003</v>
      </c>
      <c r="V9" s="56"/>
      <c r="W9" s="56"/>
    </row>
    <row r="10" spans="1:23" ht="14.25" thickBot="1" x14ac:dyDescent="0.2">
      <c r="A10" s="46"/>
      <c r="B10" s="48" t="s">
        <v>8</v>
      </c>
      <c r="C10" s="54"/>
      <c r="D10" s="69">
        <v>181788.709</v>
      </c>
      <c r="E10" s="69">
        <v>231549.99540000001</v>
      </c>
      <c r="F10" s="70">
        <v>78.509485040568507</v>
      </c>
      <c r="G10" s="69">
        <v>181418.45430000001</v>
      </c>
      <c r="H10" s="70">
        <v>0.204088774446154</v>
      </c>
      <c r="I10" s="69">
        <v>36608.513800000001</v>
      </c>
      <c r="J10" s="70">
        <v>20.1379469612714</v>
      </c>
      <c r="K10" s="69">
        <v>46415.637699999999</v>
      </c>
      <c r="L10" s="70">
        <v>25.584849060198401</v>
      </c>
      <c r="M10" s="70">
        <v>-0.211289220313782</v>
      </c>
      <c r="N10" s="69">
        <v>1892117.8243</v>
      </c>
      <c r="O10" s="69">
        <v>25346977.132399999</v>
      </c>
      <c r="P10" s="69">
        <v>112178</v>
      </c>
      <c r="Q10" s="69">
        <v>114254</v>
      </c>
      <c r="R10" s="70">
        <v>-1.8170042186706801</v>
      </c>
      <c r="S10" s="69">
        <v>1.62053797536059</v>
      </c>
      <c r="T10" s="69">
        <v>1.78442207275019</v>
      </c>
      <c r="U10" s="71">
        <v>-10.1129439656071</v>
      </c>
      <c r="V10" s="56"/>
      <c r="W10" s="56"/>
    </row>
    <row r="11" spans="1:23" ht="14.25" thickBot="1" x14ac:dyDescent="0.2">
      <c r="A11" s="46"/>
      <c r="B11" s="48" t="s">
        <v>9</v>
      </c>
      <c r="C11" s="54"/>
      <c r="D11" s="69">
        <v>53693.657800000001</v>
      </c>
      <c r="E11" s="69">
        <v>78835.262900000002</v>
      </c>
      <c r="F11" s="70">
        <v>68.108681096311798</v>
      </c>
      <c r="G11" s="69">
        <v>57734.4283</v>
      </c>
      <c r="H11" s="70">
        <v>-6.9988923749332397</v>
      </c>
      <c r="I11" s="69">
        <v>9787.1198000000004</v>
      </c>
      <c r="J11" s="70">
        <v>18.227701745437798</v>
      </c>
      <c r="K11" s="69">
        <v>11677.789699999999</v>
      </c>
      <c r="L11" s="70">
        <v>20.2267347990696</v>
      </c>
      <c r="M11" s="70">
        <v>-0.16190306115891101</v>
      </c>
      <c r="N11" s="69">
        <v>589368.62280000001</v>
      </c>
      <c r="O11" s="69">
        <v>7805971.2056</v>
      </c>
      <c r="P11" s="69">
        <v>3270</v>
      </c>
      <c r="Q11" s="69">
        <v>3353</v>
      </c>
      <c r="R11" s="70">
        <v>-2.47539516850581</v>
      </c>
      <c r="S11" s="69">
        <v>16.420078837920499</v>
      </c>
      <c r="T11" s="69">
        <v>17.125972442588701</v>
      </c>
      <c r="U11" s="71">
        <v>-4.2989659893596297</v>
      </c>
      <c r="V11" s="56"/>
      <c r="W11" s="56"/>
    </row>
    <row r="12" spans="1:23" ht="14.25" thickBot="1" x14ac:dyDescent="0.2">
      <c r="A12" s="46"/>
      <c r="B12" s="48" t="s">
        <v>10</v>
      </c>
      <c r="C12" s="54"/>
      <c r="D12" s="69">
        <v>123644.4284</v>
      </c>
      <c r="E12" s="69">
        <v>225188.73079999999</v>
      </c>
      <c r="F12" s="70">
        <v>54.907023082702104</v>
      </c>
      <c r="G12" s="69">
        <v>247868.9509</v>
      </c>
      <c r="H12" s="70">
        <v>-50.117016289836599</v>
      </c>
      <c r="I12" s="69">
        <v>14410.526900000001</v>
      </c>
      <c r="J12" s="70">
        <v>11.6548129879179</v>
      </c>
      <c r="K12" s="69">
        <v>19154.633300000001</v>
      </c>
      <c r="L12" s="70">
        <v>7.7277259739271402</v>
      </c>
      <c r="M12" s="70">
        <v>-0.24767409146903399</v>
      </c>
      <c r="N12" s="69">
        <v>1520953.7738999999</v>
      </c>
      <c r="O12" s="69">
        <v>27913625.302700002</v>
      </c>
      <c r="P12" s="69">
        <v>1571</v>
      </c>
      <c r="Q12" s="69">
        <v>1713</v>
      </c>
      <c r="R12" s="70">
        <v>-8.2895504962054893</v>
      </c>
      <c r="S12" s="69">
        <v>78.704282877148302</v>
      </c>
      <c r="T12" s="69">
        <v>91.471246993578504</v>
      </c>
      <c r="U12" s="71">
        <v>-16.221435034683601</v>
      </c>
      <c r="V12" s="56"/>
      <c r="W12" s="56"/>
    </row>
    <row r="13" spans="1:23" ht="14.25" thickBot="1" x14ac:dyDescent="0.2">
      <c r="A13" s="46"/>
      <c r="B13" s="48" t="s">
        <v>11</v>
      </c>
      <c r="C13" s="54"/>
      <c r="D13" s="69">
        <v>285751.86619999999</v>
      </c>
      <c r="E13" s="69">
        <v>394427.212</v>
      </c>
      <c r="F13" s="70">
        <v>72.447300162444193</v>
      </c>
      <c r="G13" s="69">
        <v>365700.19429999997</v>
      </c>
      <c r="H13" s="70">
        <v>-21.861713323131301</v>
      </c>
      <c r="I13" s="69">
        <v>62110.472500000003</v>
      </c>
      <c r="J13" s="70">
        <v>21.735806427429701</v>
      </c>
      <c r="K13" s="69">
        <v>58243.557999999997</v>
      </c>
      <c r="L13" s="70">
        <v>15.9265865612913</v>
      </c>
      <c r="M13" s="70">
        <v>6.6392140741126995E-2</v>
      </c>
      <c r="N13" s="69">
        <v>3554072.9508000002</v>
      </c>
      <c r="O13" s="69">
        <v>45626260.580799997</v>
      </c>
      <c r="P13" s="69">
        <v>15708</v>
      </c>
      <c r="Q13" s="69">
        <v>16572</v>
      </c>
      <c r="R13" s="70">
        <v>-5.2136133236784898</v>
      </c>
      <c r="S13" s="69">
        <v>18.191486261777399</v>
      </c>
      <c r="T13" s="69">
        <v>17.4868651520637</v>
      </c>
      <c r="U13" s="71">
        <v>3.8733564678231498</v>
      </c>
      <c r="V13" s="56"/>
      <c r="W13" s="56"/>
    </row>
    <row r="14" spans="1:23" ht="14.25" thickBot="1" x14ac:dyDescent="0.2">
      <c r="A14" s="46"/>
      <c r="B14" s="48" t="s">
        <v>12</v>
      </c>
      <c r="C14" s="54"/>
      <c r="D14" s="69">
        <v>181076.0281</v>
      </c>
      <c r="E14" s="69">
        <v>168095.2046</v>
      </c>
      <c r="F14" s="70">
        <v>107.722304470784</v>
      </c>
      <c r="G14" s="69">
        <v>174631.5183</v>
      </c>
      <c r="H14" s="70">
        <v>3.6903474600323598</v>
      </c>
      <c r="I14" s="69">
        <v>28112.893499999998</v>
      </c>
      <c r="J14" s="70">
        <v>15.5254639694629</v>
      </c>
      <c r="K14" s="69">
        <v>28445.650900000001</v>
      </c>
      <c r="L14" s="70">
        <v>16.288955840796799</v>
      </c>
      <c r="M14" s="70">
        <v>-1.1698006179215001E-2</v>
      </c>
      <c r="N14" s="69">
        <v>1998469.7127</v>
      </c>
      <c r="O14" s="69">
        <v>21684997.6127</v>
      </c>
      <c r="P14" s="69">
        <v>3352</v>
      </c>
      <c r="Q14" s="69">
        <v>3580</v>
      </c>
      <c r="R14" s="70">
        <v>-6.3687150837988797</v>
      </c>
      <c r="S14" s="69">
        <v>54.020294779236302</v>
      </c>
      <c r="T14" s="69">
        <v>49.738569301676002</v>
      </c>
      <c r="U14" s="71">
        <v>7.9261423786344496</v>
      </c>
      <c r="V14" s="56"/>
      <c r="W14" s="56"/>
    </row>
    <row r="15" spans="1:23" ht="14.25" thickBot="1" x14ac:dyDescent="0.2">
      <c r="A15" s="46"/>
      <c r="B15" s="48" t="s">
        <v>13</v>
      </c>
      <c r="C15" s="54"/>
      <c r="D15" s="69">
        <v>117614.6888</v>
      </c>
      <c r="E15" s="69">
        <v>175026.88500000001</v>
      </c>
      <c r="F15" s="70">
        <v>67.198070056494501</v>
      </c>
      <c r="G15" s="69">
        <v>154042.25109999999</v>
      </c>
      <c r="H15" s="70">
        <v>-23.647773282897699</v>
      </c>
      <c r="I15" s="69">
        <v>24086.197700000001</v>
      </c>
      <c r="J15" s="70">
        <v>20.4789027167838</v>
      </c>
      <c r="K15" s="69">
        <v>27428.320599999999</v>
      </c>
      <c r="L15" s="70">
        <v>17.8057126561948</v>
      </c>
      <c r="M15" s="70">
        <v>-0.121849345016042</v>
      </c>
      <c r="N15" s="69">
        <v>1571671.773</v>
      </c>
      <c r="O15" s="69">
        <v>17338067.302099999</v>
      </c>
      <c r="P15" s="69">
        <v>5596</v>
      </c>
      <c r="Q15" s="69">
        <v>5354</v>
      </c>
      <c r="R15" s="70">
        <v>4.5199850579006302</v>
      </c>
      <c r="S15" s="69">
        <v>21.017635596854898</v>
      </c>
      <c r="T15" s="69">
        <v>20.917741949943998</v>
      </c>
      <c r="U15" s="71">
        <v>0.47528489325353201</v>
      </c>
      <c r="V15" s="56"/>
      <c r="W15" s="56"/>
    </row>
    <row r="16" spans="1:23" ht="14.25" thickBot="1" x14ac:dyDescent="0.2">
      <c r="A16" s="46"/>
      <c r="B16" s="48" t="s">
        <v>14</v>
      </c>
      <c r="C16" s="54"/>
      <c r="D16" s="69">
        <v>1092465.1332</v>
      </c>
      <c r="E16" s="69">
        <v>1256167.6051</v>
      </c>
      <c r="F16" s="70">
        <v>86.968102724877397</v>
      </c>
      <c r="G16" s="69">
        <v>969735.75399999996</v>
      </c>
      <c r="H16" s="70">
        <v>12.6559610382273</v>
      </c>
      <c r="I16" s="69">
        <v>67918.789900000003</v>
      </c>
      <c r="J16" s="70">
        <v>6.2170212884557099</v>
      </c>
      <c r="K16" s="69">
        <v>35947.566200000001</v>
      </c>
      <c r="L16" s="70">
        <v>3.70694450026435</v>
      </c>
      <c r="M16" s="70">
        <v>0.88938493143382802</v>
      </c>
      <c r="N16" s="69">
        <v>12363671.246099999</v>
      </c>
      <c r="O16" s="69">
        <v>123568157.48630001</v>
      </c>
      <c r="P16" s="69">
        <v>68835</v>
      </c>
      <c r="Q16" s="69">
        <v>65785</v>
      </c>
      <c r="R16" s="70">
        <v>4.6363152694383301</v>
      </c>
      <c r="S16" s="69">
        <v>15.8707798823273</v>
      </c>
      <c r="T16" s="69">
        <v>16.412528907805701</v>
      </c>
      <c r="U16" s="71">
        <v>-3.4134997113890102</v>
      </c>
      <c r="V16" s="56"/>
      <c r="W16" s="56"/>
    </row>
    <row r="17" spans="1:21" ht="12" thickBot="1" x14ac:dyDescent="0.2">
      <c r="A17" s="46"/>
      <c r="B17" s="48" t="s">
        <v>15</v>
      </c>
      <c r="C17" s="54"/>
      <c r="D17" s="69">
        <v>2596738.6949</v>
      </c>
      <c r="E17" s="69">
        <v>943620.39390000002</v>
      </c>
      <c r="F17" s="70">
        <v>275.18891194875903</v>
      </c>
      <c r="G17" s="69">
        <v>445473.86859999999</v>
      </c>
      <c r="H17" s="70">
        <v>482.916053653343</v>
      </c>
      <c r="I17" s="69">
        <v>-50720.849600000001</v>
      </c>
      <c r="J17" s="70">
        <v>-1.95325196561425</v>
      </c>
      <c r="K17" s="69">
        <v>61017.478300000002</v>
      </c>
      <c r="L17" s="70">
        <v>13.697207086862599</v>
      </c>
      <c r="M17" s="70">
        <v>-1.83125115971894</v>
      </c>
      <c r="N17" s="69">
        <v>9091686.8313999996</v>
      </c>
      <c r="O17" s="69">
        <v>144950052.07730001</v>
      </c>
      <c r="P17" s="69">
        <v>17201</v>
      </c>
      <c r="Q17" s="69">
        <v>17095</v>
      </c>
      <c r="R17" s="70">
        <v>0.620064346300087</v>
      </c>
      <c r="S17" s="69">
        <v>150.964402935876</v>
      </c>
      <c r="T17" s="69">
        <v>74.585978952910196</v>
      </c>
      <c r="U17" s="71">
        <v>50.593664796202603</v>
      </c>
    </row>
    <row r="18" spans="1:21" ht="12" thickBot="1" x14ac:dyDescent="0.2">
      <c r="A18" s="46"/>
      <c r="B18" s="48" t="s">
        <v>16</v>
      </c>
      <c r="C18" s="54"/>
      <c r="D18" s="69">
        <v>2091500.5159</v>
      </c>
      <c r="E18" s="69">
        <v>2717301.4534</v>
      </c>
      <c r="F18" s="70">
        <v>76.969764001819797</v>
      </c>
      <c r="G18" s="69">
        <v>2280125.7300999998</v>
      </c>
      <c r="H18" s="70">
        <v>-8.2725795209427897</v>
      </c>
      <c r="I18" s="69">
        <v>260775.34299999999</v>
      </c>
      <c r="J18" s="70">
        <v>12.468337493466301</v>
      </c>
      <c r="K18" s="69">
        <v>244182.826</v>
      </c>
      <c r="L18" s="70">
        <v>10.7091825146542</v>
      </c>
      <c r="M18" s="70">
        <v>6.7951203906535002E-2</v>
      </c>
      <c r="N18" s="69">
        <v>22705057.4144</v>
      </c>
      <c r="O18" s="69">
        <v>326621172.85210001</v>
      </c>
      <c r="P18" s="69">
        <v>110425</v>
      </c>
      <c r="Q18" s="69">
        <v>115749</v>
      </c>
      <c r="R18" s="70">
        <v>-4.5996077719893904</v>
      </c>
      <c r="S18" s="69">
        <v>18.9404619959248</v>
      </c>
      <c r="T18" s="69">
        <v>19.5245570423935</v>
      </c>
      <c r="U18" s="71">
        <v>-3.0838479367308498</v>
      </c>
    </row>
    <row r="19" spans="1:21" ht="12" thickBot="1" x14ac:dyDescent="0.2">
      <c r="A19" s="46"/>
      <c r="B19" s="48" t="s">
        <v>17</v>
      </c>
      <c r="C19" s="54"/>
      <c r="D19" s="69">
        <v>544936.51679999998</v>
      </c>
      <c r="E19" s="69">
        <v>916886.20109999995</v>
      </c>
      <c r="F19" s="70">
        <v>59.433386187537003</v>
      </c>
      <c r="G19" s="69">
        <v>611218.00870000001</v>
      </c>
      <c r="H19" s="70">
        <v>-10.844165413413499</v>
      </c>
      <c r="I19" s="69">
        <v>58731.667399999998</v>
      </c>
      <c r="J19" s="70">
        <v>10.7777081530316</v>
      </c>
      <c r="K19" s="69">
        <v>80358.305300000007</v>
      </c>
      <c r="L19" s="70">
        <v>13.147241108113599</v>
      </c>
      <c r="M19" s="70">
        <v>-0.26912760067875702</v>
      </c>
      <c r="N19" s="69">
        <v>7872205.3700999999</v>
      </c>
      <c r="O19" s="69">
        <v>92028380.753099993</v>
      </c>
      <c r="P19" s="69">
        <v>14990</v>
      </c>
      <c r="Q19" s="69">
        <v>16194</v>
      </c>
      <c r="R19" s="70">
        <v>-7.4348524144745003</v>
      </c>
      <c r="S19" s="69">
        <v>36.353336677785201</v>
      </c>
      <c r="T19" s="69">
        <v>37.576597733728498</v>
      </c>
      <c r="U19" s="71">
        <v>-3.3649209886443501</v>
      </c>
    </row>
    <row r="20" spans="1:21" ht="12" thickBot="1" x14ac:dyDescent="0.2">
      <c r="A20" s="46"/>
      <c r="B20" s="48" t="s">
        <v>18</v>
      </c>
      <c r="C20" s="54"/>
      <c r="D20" s="69">
        <v>983382.93389999995</v>
      </c>
      <c r="E20" s="69">
        <v>1282843.7973</v>
      </c>
      <c r="F20" s="70">
        <v>76.656482727649703</v>
      </c>
      <c r="G20" s="69">
        <v>1019073.4642</v>
      </c>
      <c r="H20" s="70">
        <v>-3.5022529340431801</v>
      </c>
      <c r="I20" s="69">
        <v>66526.332399999999</v>
      </c>
      <c r="J20" s="70">
        <v>6.7650484980619998</v>
      </c>
      <c r="K20" s="69">
        <v>64426.968000000001</v>
      </c>
      <c r="L20" s="70">
        <v>6.3221122189239702</v>
      </c>
      <c r="M20" s="70">
        <v>3.2585180789509997E-2</v>
      </c>
      <c r="N20" s="69">
        <v>11024852.191099999</v>
      </c>
      <c r="O20" s="69">
        <v>134294762.93970001</v>
      </c>
      <c r="P20" s="69">
        <v>47332</v>
      </c>
      <c r="Q20" s="69">
        <v>48882</v>
      </c>
      <c r="R20" s="70">
        <v>-3.1709013542817401</v>
      </c>
      <c r="S20" s="69">
        <v>20.776281033972801</v>
      </c>
      <c r="T20" s="69">
        <v>21.0403563786261</v>
      </c>
      <c r="U20" s="71">
        <v>-1.2710424171750501</v>
      </c>
    </row>
    <row r="21" spans="1:21" ht="12" thickBot="1" x14ac:dyDescent="0.2">
      <c r="A21" s="46"/>
      <c r="B21" s="48" t="s">
        <v>19</v>
      </c>
      <c r="C21" s="54"/>
      <c r="D21" s="69">
        <v>411875.25089999998</v>
      </c>
      <c r="E21" s="69">
        <v>546370.74450000003</v>
      </c>
      <c r="F21" s="70">
        <v>75.383840559933205</v>
      </c>
      <c r="G21" s="69">
        <v>416254.69839999999</v>
      </c>
      <c r="H21" s="70">
        <v>-1.0521076439097901</v>
      </c>
      <c r="I21" s="69">
        <v>40001.073499999999</v>
      </c>
      <c r="J21" s="70">
        <v>9.7119390914099704</v>
      </c>
      <c r="K21" s="69">
        <v>50452.497799999997</v>
      </c>
      <c r="L21" s="70">
        <v>12.120583381744201</v>
      </c>
      <c r="M21" s="70">
        <v>-0.20715375364428401</v>
      </c>
      <c r="N21" s="69">
        <v>4815870.1908</v>
      </c>
      <c r="O21" s="69">
        <v>56670431.339500003</v>
      </c>
      <c r="P21" s="69">
        <v>37434</v>
      </c>
      <c r="Q21" s="69">
        <v>39992</v>
      </c>
      <c r="R21" s="70">
        <v>-6.3962792558511703</v>
      </c>
      <c r="S21" s="69">
        <v>11.002704784420599</v>
      </c>
      <c r="T21" s="69">
        <v>10.968276167733499</v>
      </c>
      <c r="U21" s="71">
        <v>0.31291048302760899</v>
      </c>
    </row>
    <row r="22" spans="1:21" ht="12" thickBot="1" x14ac:dyDescent="0.2">
      <c r="A22" s="46"/>
      <c r="B22" s="48" t="s">
        <v>20</v>
      </c>
      <c r="C22" s="54"/>
      <c r="D22" s="69">
        <v>1455526.3876</v>
      </c>
      <c r="E22" s="69">
        <v>1625850.5943</v>
      </c>
      <c r="F22" s="70">
        <v>89.523993945253494</v>
      </c>
      <c r="G22" s="69">
        <v>1382134.0311</v>
      </c>
      <c r="H22" s="70">
        <v>5.3100752060629901</v>
      </c>
      <c r="I22" s="69">
        <v>169504.6966</v>
      </c>
      <c r="J22" s="70">
        <v>11.645594201799</v>
      </c>
      <c r="K22" s="69">
        <v>183477.3113</v>
      </c>
      <c r="L22" s="70">
        <v>13.2749289990332</v>
      </c>
      <c r="M22" s="70">
        <v>-7.6154455289316997E-2</v>
      </c>
      <c r="N22" s="69">
        <v>14793298.4647</v>
      </c>
      <c r="O22" s="69">
        <v>156830130.5011</v>
      </c>
      <c r="P22" s="69">
        <v>93906</v>
      </c>
      <c r="Q22" s="69">
        <v>94548</v>
      </c>
      <c r="R22" s="70">
        <v>-0.67902018022592003</v>
      </c>
      <c r="S22" s="69">
        <v>15.4998230954359</v>
      </c>
      <c r="T22" s="69">
        <v>15.6558461204891</v>
      </c>
      <c r="U22" s="71">
        <v>-1.00661165029133</v>
      </c>
    </row>
    <row r="23" spans="1:21" ht="12" thickBot="1" x14ac:dyDescent="0.2">
      <c r="A23" s="46"/>
      <c r="B23" s="48" t="s">
        <v>21</v>
      </c>
      <c r="C23" s="54"/>
      <c r="D23" s="69">
        <v>3363047.9205</v>
      </c>
      <c r="E23" s="69">
        <v>3514864.4939999999</v>
      </c>
      <c r="F23" s="70">
        <v>95.680727556946906</v>
      </c>
      <c r="G23" s="69">
        <v>3013209.24</v>
      </c>
      <c r="H23" s="70">
        <v>11.610168847749801</v>
      </c>
      <c r="I23" s="69">
        <v>197361.2059</v>
      </c>
      <c r="J23" s="70">
        <v>5.8685219647615803</v>
      </c>
      <c r="K23" s="69">
        <v>73583.180999999997</v>
      </c>
      <c r="L23" s="70">
        <v>2.4420202893045699</v>
      </c>
      <c r="M23" s="70">
        <v>1.6821510461745299</v>
      </c>
      <c r="N23" s="69">
        <v>33195324.976100001</v>
      </c>
      <c r="O23" s="69">
        <v>346420457.99940002</v>
      </c>
      <c r="P23" s="69">
        <v>106136</v>
      </c>
      <c r="Q23" s="69">
        <v>103430</v>
      </c>
      <c r="R23" s="70">
        <v>2.6162622063231198</v>
      </c>
      <c r="S23" s="69">
        <v>31.686213165184299</v>
      </c>
      <c r="T23" s="69">
        <v>28.960997562602699</v>
      </c>
      <c r="U23" s="71">
        <v>8.6006351985788498</v>
      </c>
    </row>
    <row r="24" spans="1:21" ht="12" thickBot="1" x14ac:dyDescent="0.2">
      <c r="A24" s="46"/>
      <c r="B24" s="48" t="s">
        <v>22</v>
      </c>
      <c r="C24" s="54"/>
      <c r="D24" s="69">
        <v>254783.88209999999</v>
      </c>
      <c r="E24" s="69">
        <v>375243.82390000002</v>
      </c>
      <c r="F24" s="70">
        <v>67.898221335655705</v>
      </c>
      <c r="G24" s="69">
        <v>297400.85940000002</v>
      </c>
      <c r="H24" s="70">
        <v>-14.3298097342351</v>
      </c>
      <c r="I24" s="69">
        <v>38027.040399999998</v>
      </c>
      <c r="J24" s="70">
        <v>14.925214297926001</v>
      </c>
      <c r="K24" s="69">
        <v>51463.678500000002</v>
      </c>
      <c r="L24" s="70">
        <v>17.304482106684901</v>
      </c>
      <c r="M24" s="70">
        <v>-0.26108973341266301</v>
      </c>
      <c r="N24" s="69">
        <v>2816738.1468000002</v>
      </c>
      <c r="O24" s="69">
        <v>35049766.901799999</v>
      </c>
      <c r="P24" s="69">
        <v>28804</v>
      </c>
      <c r="Q24" s="69">
        <v>30024</v>
      </c>
      <c r="R24" s="70">
        <v>-4.0634159339195399</v>
      </c>
      <c r="S24" s="69">
        <v>8.8454340404110603</v>
      </c>
      <c r="T24" s="69">
        <v>9.1700482647215598</v>
      </c>
      <c r="U24" s="71">
        <v>-3.66985071424959</v>
      </c>
    </row>
    <row r="25" spans="1:21" ht="12" thickBot="1" x14ac:dyDescent="0.2">
      <c r="A25" s="46"/>
      <c r="B25" s="48" t="s">
        <v>23</v>
      </c>
      <c r="C25" s="54"/>
      <c r="D25" s="69">
        <v>236664.3371</v>
      </c>
      <c r="E25" s="69">
        <v>323614.50559999997</v>
      </c>
      <c r="F25" s="70">
        <v>73.131560237453101</v>
      </c>
      <c r="G25" s="69">
        <v>242536.0626</v>
      </c>
      <c r="H25" s="70">
        <v>-2.4209700763897901</v>
      </c>
      <c r="I25" s="69">
        <v>16302.5949</v>
      </c>
      <c r="J25" s="70">
        <v>6.8884881853202504</v>
      </c>
      <c r="K25" s="69">
        <v>19560.148700000002</v>
      </c>
      <c r="L25" s="70">
        <v>8.0648413643373793</v>
      </c>
      <c r="M25" s="70">
        <v>-0.166540339235765</v>
      </c>
      <c r="N25" s="69">
        <v>2688892.9547000001</v>
      </c>
      <c r="O25" s="69">
        <v>42840887.884900004</v>
      </c>
      <c r="P25" s="69">
        <v>19593</v>
      </c>
      <c r="Q25" s="69">
        <v>21373</v>
      </c>
      <c r="R25" s="70">
        <v>-8.3282646329481107</v>
      </c>
      <c r="S25" s="69">
        <v>12.079025014035601</v>
      </c>
      <c r="T25" s="69">
        <v>12.495250877275099</v>
      </c>
      <c r="U25" s="71">
        <v>-3.44585645576357</v>
      </c>
    </row>
    <row r="26" spans="1:21" ht="12" thickBot="1" x14ac:dyDescent="0.2">
      <c r="A26" s="46"/>
      <c r="B26" s="48" t="s">
        <v>24</v>
      </c>
      <c r="C26" s="54"/>
      <c r="D26" s="69">
        <v>610955.19620000001</v>
      </c>
      <c r="E26" s="69">
        <v>763652.39520000003</v>
      </c>
      <c r="F26" s="70">
        <v>80.004358008985406</v>
      </c>
      <c r="G26" s="69">
        <v>568167.72120000003</v>
      </c>
      <c r="H26" s="70">
        <v>7.53078244389358</v>
      </c>
      <c r="I26" s="69">
        <v>126175.63649999999</v>
      </c>
      <c r="J26" s="70">
        <v>20.652191402050999</v>
      </c>
      <c r="K26" s="69">
        <v>126220.6347</v>
      </c>
      <c r="L26" s="70">
        <v>22.2153828861336</v>
      </c>
      <c r="M26" s="70">
        <v>-3.5650430777000002E-4</v>
      </c>
      <c r="N26" s="69">
        <v>6734848.7226</v>
      </c>
      <c r="O26" s="69">
        <v>81984426.693499997</v>
      </c>
      <c r="P26" s="69">
        <v>45999</v>
      </c>
      <c r="Q26" s="69">
        <v>48242</v>
      </c>
      <c r="R26" s="70">
        <v>-4.6494755607147296</v>
      </c>
      <c r="S26" s="69">
        <v>13.281923437466</v>
      </c>
      <c r="T26" s="69">
        <v>13.256741646283301</v>
      </c>
      <c r="U26" s="71">
        <v>0.18959446123346499</v>
      </c>
    </row>
    <row r="27" spans="1:21" ht="12" thickBot="1" x14ac:dyDescent="0.2">
      <c r="A27" s="46"/>
      <c r="B27" s="48" t="s">
        <v>25</v>
      </c>
      <c r="C27" s="54"/>
      <c r="D27" s="69">
        <v>289851.63860000001</v>
      </c>
      <c r="E27" s="69">
        <v>387195.8774</v>
      </c>
      <c r="F27" s="70">
        <v>74.859174779013301</v>
      </c>
      <c r="G27" s="69">
        <v>316405.54060000001</v>
      </c>
      <c r="H27" s="70">
        <v>-8.3923631519365607</v>
      </c>
      <c r="I27" s="69">
        <v>82404.317800000004</v>
      </c>
      <c r="J27" s="70">
        <v>28.429826444320799</v>
      </c>
      <c r="K27" s="69">
        <v>102328.28109999999</v>
      </c>
      <c r="L27" s="70">
        <v>32.340862586020101</v>
      </c>
      <c r="M27" s="70">
        <v>-0.19470632249289299</v>
      </c>
      <c r="N27" s="69">
        <v>3151900.9717000001</v>
      </c>
      <c r="O27" s="69">
        <v>29943179.390299998</v>
      </c>
      <c r="P27" s="69">
        <v>38832</v>
      </c>
      <c r="Q27" s="69">
        <v>41055</v>
      </c>
      <c r="R27" s="70">
        <v>-5.4146876141761098</v>
      </c>
      <c r="S27" s="69">
        <v>7.4642469767202302</v>
      </c>
      <c r="T27" s="69">
        <v>7.5174873316283</v>
      </c>
      <c r="U27" s="71">
        <v>-0.71327161432522601</v>
      </c>
    </row>
    <row r="28" spans="1:21" ht="12" thickBot="1" x14ac:dyDescent="0.2">
      <c r="A28" s="46"/>
      <c r="B28" s="48" t="s">
        <v>26</v>
      </c>
      <c r="C28" s="54"/>
      <c r="D28" s="69">
        <v>869613.59490000003</v>
      </c>
      <c r="E28" s="69">
        <v>1192650.3193000001</v>
      </c>
      <c r="F28" s="70">
        <v>72.914380755828006</v>
      </c>
      <c r="G28" s="69">
        <v>894171.78579999995</v>
      </c>
      <c r="H28" s="70">
        <v>-2.7464734729946998</v>
      </c>
      <c r="I28" s="69">
        <v>39007.267099999997</v>
      </c>
      <c r="J28" s="70">
        <v>4.4855861647937498</v>
      </c>
      <c r="K28" s="69">
        <v>79090.176800000001</v>
      </c>
      <c r="L28" s="70">
        <v>8.84507631039145</v>
      </c>
      <c r="M28" s="70">
        <v>-0.50680010238641904</v>
      </c>
      <c r="N28" s="69">
        <v>9034025.7139999997</v>
      </c>
      <c r="O28" s="69">
        <v>104973180.8704</v>
      </c>
      <c r="P28" s="69">
        <v>44031</v>
      </c>
      <c r="Q28" s="69">
        <v>46541</v>
      </c>
      <c r="R28" s="70">
        <v>-5.3930942609742001</v>
      </c>
      <c r="S28" s="69">
        <v>19.750030544389201</v>
      </c>
      <c r="T28" s="69">
        <v>19.8501217098902</v>
      </c>
      <c r="U28" s="71">
        <v>-0.50678992762095798</v>
      </c>
    </row>
    <row r="29" spans="1:21" ht="12" thickBot="1" x14ac:dyDescent="0.2">
      <c r="A29" s="46"/>
      <c r="B29" s="48" t="s">
        <v>27</v>
      </c>
      <c r="C29" s="54"/>
      <c r="D29" s="69">
        <v>844547.83959999995</v>
      </c>
      <c r="E29" s="69">
        <v>930511.7807</v>
      </c>
      <c r="F29" s="70">
        <v>90.7616493543659</v>
      </c>
      <c r="G29" s="69">
        <v>781742.18310000002</v>
      </c>
      <c r="H29" s="70">
        <v>8.0340626177986199</v>
      </c>
      <c r="I29" s="69">
        <v>91406.420400000003</v>
      </c>
      <c r="J29" s="70">
        <v>10.823119320664199</v>
      </c>
      <c r="K29" s="69">
        <v>116999.9146</v>
      </c>
      <c r="L29" s="70">
        <v>14.966560220152999</v>
      </c>
      <c r="M29" s="70">
        <v>-0.21874797334253801</v>
      </c>
      <c r="N29" s="69">
        <v>8988180.8693000004</v>
      </c>
      <c r="O29" s="69">
        <v>74727261.092800006</v>
      </c>
      <c r="P29" s="69">
        <v>118331</v>
      </c>
      <c r="Q29" s="69">
        <v>123915</v>
      </c>
      <c r="R29" s="70">
        <v>-4.5063148125731303</v>
      </c>
      <c r="S29" s="69">
        <v>7.1371647294453702</v>
      </c>
      <c r="T29" s="69">
        <v>7.2640967275955299</v>
      </c>
      <c r="U29" s="71">
        <v>-1.7784653004642601</v>
      </c>
    </row>
    <row r="30" spans="1:21" ht="12" thickBot="1" x14ac:dyDescent="0.2">
      <c r="A30" s="46"/>
      <c r="B30" s="48" t="s">
        <v>28</v>
      </c>
      <c r="C30" s="54"/>
      <c r="D30" s="69">
        <v>1475125.6207999999</v>
      </c>
      <c r="E30" s="69">
        <v>1790481.4898999999</v>
      </c>
      <c r="F30" s="70">
        <v>82.387091356213205</v>
      </c>
      <c r="G30" s="69">
        <v>1380623.3668</v>
      </c>
      <c r="H30" s="70">
        <v>6.8448974769300497</v>
      </c>
      <c r="I30" s="69">
        <v>139099.64929999999</v>
      </c>
      <c r="J30" s="70">
        <v>9.4296816039682501</v>
      </c>
      <c r="K30" s="69">
        <v>163921.1311</v>
      </c>
      <c r="L30" s="70">
        <v>11.8729796294796</v>
      </c>
      <c r="M30" s="70">
        <v>-0.151423319455121</v>
      </c>
      <c r="N30" s="69">
        <v>16908406.557300001</v>
      </c>
      <c r="O30" s="69">
        <v>132024490.9501</v>
      </c>
      <c r="P30" s="69">
        <v>89623</v>
      </c>
      <c r="Q30" s="69">
        <v>90265</v>
      </c>
      <c r="R30" s="70">
        <v>-0.71123912923060095</v>
      </c>
      <c r="S30" s="69">
        <v>16.459230563582999</v>
      </c>
      <c r="T30" s="69">
        <v>16.655421896637701</v>
      </c>
      <c r="U30" s="71">
        <v>-1.19198362460972</v>
      </c>
    </row>
    <row r="31" spans="1:21" ht="12" thickBot="1" x14ac:dyDescent="0.2">
      <c r="A31" s="46"/>
      <c r="B31" s="48" t="s">
        <v>29</v>
      </c>
      <c r="C31" s="54"/>
      <c r="D31" s="69">
        <v>890081.25560000003</v>
      </c>
      <c r="E31" s="69">
        <v>1136770.7997000001</v>
      </c>
      <c r="F31" s="70">
        <v>78.299095634308799</v>
      </c>
      <c r="G31" s="69">
        <v>696340.44240000006</v>
      </c>
      <c r="H31" s="70">
        <v>27.8227144946881</v>
      </c>
      <c r="I31" s="69">
        <v>25796.963</v>
      </c>
      <c r="J31" s="70">
        <v>2.8982705609961799</v>
      </c>
      <c r="K31" s="69">
        <v>46871.339399999997</v>
      </c>
      <c r="L31" s="70">
        <v>6.7310953875454498</v>
      </c>
      <c r="M31" s="70">
        <v>-0.44962180875932001</v>
      </c>
      <c r="N31" s="69">
        <v>9608330.2520000003</v>
      </c>
      <c r="O31" s="69">
        <v>139712928.92410001</v>
      </c>
      <c r="P31" s="69">
        <v>36499</v>
      </c>
      <c r="Q31" s="69">
        <v>37947</v>
      </c>
      <c r="R31" s="70">
        <v>-3.8158484201649698</v>
      </c>
      <c r="S31" s="69">
        <v>24.386455946738302</v>
      </c>
      <c r="T31" s="69">
        <v>24.359564914222499</v>
      </c>
      <c r="U31" s="71">
        <v>0.11027035898340801</v>
      </c>
    </row>
    <row r="32" spans="1:21" ht="12" thickBot="1" x14ac:dyDescent="0.2">
      <c r="A32" s="46"/>
      <c r="B32" s="48" t="s">
        <v>30</v>
      </c>
      <c r="C32" s="54"/>
      <c r="D32" s="69">
        <v>135414.90530000001</v>
      </c>
      <c r="E32" s="69">
        <v>212531.0399</v>
      </c>
      <c r="F32" s="70">
        <v>63.715354408332701</v>
      </c>
      <c r="G32" s="69">
        <v>159964.62280000001</v>
      </c>
      <c r="H32" s="70">
        <v>-15.346966766954401</v>
      </c>
      <c r="I32" s="69">
        <v>37761.1538</v>
      </c>
      <c r="J32" s="70">
        <v>27.885522436650099</v>
      </c>
      <c r="K32" s="69">
        <v>46820.522100000002</v>
      </c>
      <c r="L32" s="70">
        <v>29.269297973801699</v>
      </c>
      <c r="M32" s="70">
        <v>-0.19349139850792099</v>
      </c>
      <c r="N32" s="69">
        <v>1423726.0312000001</v>
      </c>
      <c r="O32" s="69">
        <v>14656635.4452</v>
      </c>
      <c r="P32" s="69">
        <v>27781</v>
      </c>
      <c r="Q32" s="69">
        <v>28433</v>
      </c>
      <c r="R32" s="70">
        <v>-2.2931101185242602</v>
      </c>
      <c r="S32" s="69">
        <v>4.8743711637450096</v>
      </c>
      <c r="T32" s="69">
        <v>4.9133897196919101</v>
      </c>
      <c r="U32" s="71">
        <v>-0.80048389086817395</v>
      </c>
    </row>
    <row r="33" spans="1:21" ht="12" thickBot="1" x14ac:dyDescent="0.2">
      <c r="A33" s="46"/>
      <c r="B33" s="48" t="s">
        <v>31</v>
      </c>
      <c r="C33" s="54"/>
      <c r="D33" s="72"/>
      <c r="E33" s="72"/>
      <c r="F33" s="72"/>
      <c r="G33" s="69">
        <v>57.692599999999999</v>
      </c>
      <c r="H33" s="72"/>
      <c r="I33" s="72"/>
      <c r="J33" s="72"/>
      <c r="K33" s="69">
        <v>11.2331</v>
      </c>
      <c r="L33" s="70">
        <v>19.470608015586102</v>
      </c>
      <c r="M33" s="72"/>
      <c r="N33" s="72"/>
      <c r="O33" s="69">
        <v>138.37620000000001</v>
      </c>
      <c r="P33" s="72"/>
      <c r="Q33" s="72"/>
      <c r="R33" s="72"/>
      <c r="S33" s="72"/>
      <c r="T33" s="72"/>
      <c r="U33" s="73"/>
    </row>
    <row r="34" spans="1:21" ht="12" thickBot="1" x14ac:dyDescent="0.2">
      <c r="A34" s="46"/>
      <c r="B34" s="48" t="s">
        <v>32</v>
      </c>
      <c r="C34" s="54"/>
      <c r="D34" s="69">
        <v>144352.80970000001</v>
      </c>
      <c r="E34" s="69">
        <v>157784.04149999999</v>
      </c>
      <c r="F34" s="70">
        <v>91.487585390566906</v>
      </c>
      <c r="G34" s="69">
        <v>112050.94960000001</v>
      </c>
      <c r="H34" s="70">
        <v>28.8278325309258</v>
      </c>
      <c r="I34" s="69">
        <v>11370.6855</v>
      </c>
      <c r="J34" s="70">
        <v>7.87701016948062</v>
      </c>
      <c r="K34" s="69">
        <v>14971.6993</v>
      </c>
      <c r="L34" s="70">
        <v>13.361510414187499</v>
      </c>
      <c r="M34" s="70">
        <v>-0.24052138156421601</v>
      </c>
      <c r="N34" s="69">
        <v>1437353.2383000001</v>
      </c>
      <c r="O34" s="69">
        <v>23943154.937899999</v>
      </c>
      <c r="P34" s="69">
        <v>9956</v>
      </c>
      <c r="Q34" s="69">
        <v>10861</v>
      </c>
      <c r="R34" s="70">
        <v>-8.3325660620569</v>
      </c>
      <c r="S34" s="69">
        <v>14.4990769083969</v>
      </c>
      <c r="T34" s="69">
        <v>15.0979621489734</v>
      </c>
      <c r="U34" s="71">
        <v>-4.1305059926236201</v>
      </c>
    </row>
    <row r="35" spans="1:21" ht="12" customHeight="1" thickBot="1" x14ac:dyDescent="0.2">
      <c r="A35" s="46"/>
      <c r="B35" s="48" t="s">
        <v>70</v>
      </c>
      <c r="C35" s="54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69">
        <v>303586.36</v>
      </c>
      <c r="O35" s="69">
        <v>935965.93</v>
      </c>
      <c r="P35" s="72"/>
      <c r="Q35" s="69">
        <v>24</v>
      </c>
      <c r="R35" s="72"/>
      <c r="S35" s="72"/>
      <c r="T35" s="69">
        <v>8952.5645833333292</v>
      </c>
      <c r="U35" s="73"/>
    </row>
    <row r="36" spans="1:21" ht="12" thickBot="1" x14ac:dyDescent="0.2">
      <c r="A36" s="46"/>
      <c r="B36" s="48" t="s">
        <v>36</v>
      </c>
      <c r="C36" s="54"/>
      <c r="D36" s="69">
        <v>561433.61</v>
      </c>
      <c r="E36" s="69">
        <v>310699.96370000002</v>
      </c>
      <c r="F36" s="70">
        <v>180.69960592016599</v>
      </c>
      <c r="G36" s="72"/>
      <c r="H36" s="72"/>
      <c r="I36" s="69">
        <v>-9545.08</v>
      </c>
      <c r="J36" s="70">
        <v>-1.70012621795122</v>
      </c>
      <c r="K36" s="72"/>
      <c r="L36" s="72"/>
      <c r="M36" s="72"/>
      <c r="N36" s="69">
        <v>3606883.68</v>
      </c>
      <c r="O36" s="69">
        <v>19625634.079999998</v>
      </c>
      <c r="P36" s="69">
        <v>198</v>
      </c>
      <c r="Q36" s="69">
        <v>249</v>
      </c>
      <c r="R36" s="70">
        <v>-20.481927710843401</v>
      </c>
      <c r="S36" s="69">
        <v>2835.5232828282801</v>
      </c>
      <c r="T36" s="69">
        <v>2755.5904819277098</v>
      </c>
      <c r="U36" s="71">
        <v>2.8189788242840002</v>
      </c>
    </row>
    <row r="37" spans="1:21" ht="12" customHeight="1" thickBot="1" x14ac:dyDescent="0.2">
      <c r="A37" s="46"/>
      <c r="B37" s="48" t="s">
        <v>37</v>
      </c>
      <c r="C37" s="54"/>
      <c r="D37" s="69">
        <v>723584.46</v>
      </c>
      <c r="E37" s="69">
        <v>228085.53</v>
      </c>
      <c r="F37" s="70">
        <v>317.24259754663098</v>
      </c>
      <c r="G37" s="72"/>
      <c r="H37" s="72"/>
      <c r="I37" s="69">
        <v>-34.1</v>
      </c>
      <c r="J37" s="70">
        <v>-4.7126495779080003E-3</v>
      </c>
      <c r="K37" s="72"/>
      <c r="L37" s="72"/>
      <c r="M37" s="72"/>
      <c r="N37" s="69">
        <v>2458105.37</v>
      </c>
      <c r="O37" s="69">
        <v>25888700.440000001</v>
      </c>
      <c r="P37" s="69">
        <v>236</v>
      </c>
      <c r="Q37" s="69">
        <v>213</v>
      </c>
      <c r="R37" s="70">
        <v>10.7981220657277</v>
      </c>
      <c r="S37" s="69">
        <v>3066.0358474576301</v>
      </c>
      <c r="T37" s="69">
        <v>2877.0158215962401</v>
      </c>
      <c r="U37" s="71">
        <v>6.1649646405184404</v>
      </c>
    </row>
    <row r="38" spans="1:21" ht="12" customHeight="1" thickBot="1" x14ac:dyDescent="0.2">
      <c r="A38" s="46"/>
      <c r="B38" s="48" t="s">
        <v>38</v>
      </c>
      <c r="C38" s="54"/>
      <c r="D38" s="69">
        <v>371970.15</v>
      </c>
      <c r="E38" s="69">
        <v>190538.5876</v>
      </c>
      <c r="F38" s="70">
        <v>195.22037750215799</v>
      </c>
      <c r="G38" s="72"/>
      <c r="H38" s="72"/>
      <c r="I38" s="69">
        <v>10682.05</v>
      </c>
      <c r="J38" s="70">
        <v>2.8717492519225001</v>
      </c>
      <c r="K38" s="72"/>
      <c r="L38" s="72"/>
      <c r="M38" s="72"/>
      <c r="N38" s="69">
        <v>2911000.71</v>
      </c>
      <c r="O38" s="69">
        <v>14306386.439999999</v>
      </c>
      <c r="P38" s="69">
        <v>177</v>
      </c>
      <c r="Q38" s="69">
        <v>212</v>
      </c>
      <c r="R38" s="70">
        <v>-16.5094339622642</v>
      </c>
      <c r="S38" s="69">
        <v>2101.5262711864402</v>
      </c>
      <c r="T38" s="69">
        <v>2067.93339622642</v>
      </c>
      <c r="U38" s="71">
        <v>1.5984989300686001</v>
      </c>
    </row>
    <row r="39" spans="1:21" ht="12" thickBot="1" x14ac:dyDescent="0.2">
      <c r="A39" s="46"/>
      <c r="B39" s="48" t="s">
        <v>71</v>
      </c>
      <c r="C39" s="54"/>
      <c r="D39" s="69">
        <v>34.54</v>
      </c>
      <c r="E39" s="72"/>
      <c r="F39" s="72"/>
      <c r="G39" s="72"/>
      <c r="H39" s="72"/>
      <c r="I39" s="69">
        <v>31.2</v>
      </c>
      <c r="J39" s="70">
        <v>90.330052113491604</v>
      </c>
      <c r="K39" s="72"/>
      <c r="L39" s="72"/>
      <c r="M39" s="72"/>
      <c r="N39" s="69">
        <v>187.64</v>
      </c>
      <c r="O39" s="69">
        <v>1372.58</v>
      </c>
      <c r="P39" s="69">
        <v>18</v>
      </c>
      <c r="Q39" s="69">
        <v>21</v>
      </c>
      <c r="R39" s="70">
        <v>-14.285714285714301</v>
      </c>
      <c r="S39" s="69">
        <v>1.91888888888889</v>
      </c>
      <c r="T39" s="69">
        <v>3.8571428571428999E-2</v>
      </c>
      <c r="U39" s="71">
        <v>97.989908180990994</v>
      </c>
    </row>
    <row r="40" spans="1:21" ht="12" customHeight="1" thickBot="1" x14ac:dyDescent="0.2">
      <c r="A40" s="46"/>
      <c r="B40" s="48" t="s">
        <v>33</v>
      </c>
      <c r="C40" s="54"/>
      <c r="D40" s="69">
        <v>196895.29889999999</v>
      </c>
      <c r="E40" s="69">
        <v>132389.61919999999</v>
      </c>
      <c r="F40" s="70">
        <v>148.72412209491401</v>
      </c>
      <c r="G40" s="69">
        <v>294602.64880000002</v>
      </c>
      <c r="H40" s="70">
        <v>-33.165808351686501</v>
      </c>
      <c r="I40" s="69">
        <v>12095.356100000001</v>
      </c>
      <c r="J40" s="70">
        <v>6.1430395583710897</v>
      </c>
      <c r="K40" s="69">
        <v>15175.665800000001</v>
      </c>
      <c r="L40" s="70">
        <v>5.1512319600026597</v>
      </c>
      <c r="M40" s="70">
        <v>-0.202976906621125</v>
      </c>
      <c r="N40" s="69">
        <v>1970961.9623</v>
      </c>
      <c r="O40" s="69">
        <v>28287927.395300001</v>
      </c>
      <c r="P40" s="69">
        <v>304</v>
      </c>
      <c r="Q40" s="69">
        <v>306</v>
      </c>
      <c r="R40" s="70">
        <v>-0.65359477124182797</v>
      </c>
      <c r="S40" s="69">
        <v>647.681904276316</v>
      </c>
      <c r="T40" s="69">
        <v>663.91821633986899</v>
      </c>
      <c r="U40" s="71">
        <v>-2.50683428954141</v>
      </c>
    </row>
    <row r="41" spans="1:21" ht="12" thickBot="1" x14ac:dyDescent="0.2">
      <c r="A41" s="46"/>
      <c r="B41" s="48" t="s">
        <v>34</v>
      </c>
      <c r="C41" s="54"/>
      <c r="D41" s="69">
        <v>486959.16320000001</v>
      </c>
      <c r="E41" s="69">
        <v>397977.44</v>
      </c>
      <c r="F41" s="70">
        <v>122.35848423970999</v>
      </c>
      <c r="G41" s="69">
        <v>396075.41350000002</v>
      </c>
      <c r="H41" s="70">
        <v>22.946072036354799</v>
      </c>
      <c r="I41" s="69">
        <v>32981.917600000001</v>
      </c>
      <c r="J41" s="70">
        <v>6.7730356244377603</v>
      </c>
      <c r="K41" s="69">
        <v>23749.394400000001</v>
      </c>
      <c r="L41" s="70">
        <v>5.9961799168834302</v>
      </c>
      <c r="M41" s="70">
        <v>0.388747731605316</v>
      </c>
      <c r="N41" s="69">
        <v>4411671.9959000004</v>
      </c>
      <c r="O41" s="69">
        <v>64058071.853</v>
      </c>
      <c r="P41" s="69">
        <v>2309</v>
      </c>
      <c r="Q41" s="69">
        <v>2439</v>
      </c>
      <c r="R41" s="70">
        <v>-5.3300533005330104</v>
      </c>
      <c r="S41" s="69">
        <v>210.89612957990499</v>
      </c>
      <c r="T41" s="69">
        <v>208.32582353423501</v>
      </c>
      <c r="U41" s="71">
        <v>1.2187544886619399</v>
      </c>
    </row>
    <row r="42" spans="1:21" ht="12" thickBot="1" x14ac:dyDescent="0.2">
      <c r="A42" s="46"/>
      <c r="B42" s="48" t="s">
        <v>39</v>
      </c>
      <c r="C42" s="54"/>
      <c r="D42" s="69">
        <v>253399.22</v>
      </c>
      <c r="E42" s="69">
        <v>130177.0503</v>
      </c>
      <c r="F42" s="70">
        <v>194.65736811214299</v>
      </c>
      <c r="G42" s="72"/>
      <c r="H42" s="72"/>
      <c r="I42" s="69">
        <v>-1940.54</v>
      </c>
      <c r="J42" s="70">
        <v>-0.76580346222060203</v>
      </c>
      <c r="K42" s="72"/>
      <c r="L42" s="72"/>
      <c r="M42" s="72"/>
      <c r="N42" s="69">
        <v>1965685.41</v>
      </c>
      <c r="O42" s="69">
        <v>11024814.460000001</v>
      </c>
      <c r="P42" s="69">
        <v>168</v>
      </c>
      <c r="Q42" s="69">
        <v>147</v>
      </c>
      <c r="R42" s="70">
        <v>14.285714285714301</v>
      </c>
      <c r="S42" s="69">
        <v>1508.3286904761901</v>
      </c>
      <c r="T42" s="69">
        <v>1803.7124489795899</v>
      </c>
      <c r="U42" s="71">
        <v>-19.583513883180601</v>
      </c>
    </row>
    <row r="43" spans="1:21" ht="12" thickBot="1" x14ac:dyDescent="0.2">
      <c r="A43" s="46"/>
      <c r="B43" s="48" t="s">
        <v>40</v>
      </c>
      <c r="C43" s="54"/>
      <c r="D43" s="69">
        <v>62119.3</v>
      </c>
      <c r="E43" s="69">
        <v>26484.047999999999</v>
      </c>
      <c r="F43" s="70">
        <v>234.55364527356201</v>
      </c>
      <c r="G43" s="72"/>
      <c r="H43" s="72"/>
      <c r="I43" s="69">
        <v>8421.92</v>
      </c>
      <c r="J43" s="70">
        <v>13.557654384386201</v>
      </c>
      <c r="K43" s="72"/>
      <c r="L43" s="72"/>
      <c r="M43" s="72"/>
      <c r="N43" s="69">
        <v>628459.51</v>
      </c>
      <c r="O43" s="69">
        <v>3283782.23</v>
      </c>
      <c r="P43" s="69">
        <v>66</v>
      </c>
      <c r="Q43" s="69">
        <v>74</v>
      </c>
      <c r="R43" s="70">
        <v>-10.8108108108108</v>
      </c>
      <c r="S43" s="69">
        <v>941.20151515151497</v>
      </c>
      <c r="T43" s="69">
        <v>1514.1627027027</v>
      </c>
      <c r="U43" s="71">
        <v>-60.875506289314899</v>
      </c>
    </row>
    <row r="44" spans="1:21" ht="12" thickBot="1" x14ac:dyDescent="0.2">
      <c r="A44" s="47"/>
      <c r="B44" s="48" t="s">
        <v>35</v>
      </c>
      <c r="C44" s="54"/>
      <c r="D44" s="74">
        <v>15673.6253</v>
      </c>
      <c r="E44" s="75"/>
      <c r="F44" s="75"/>
      <c r="G44" s="74">
        <v>13249.535099999999</v>
      </c>
      <c r="H44" s="76">
        <v>18.295662313464899</v>
      </c>
      <c r="I44" s="74">
        <v>2669.5859999999998</v>
      </c>
      <c r="J44" s="76">
        <v>17.0323454140504</v>
      </c>
      <c r="K44" s="74">
        <v>1413.6892</v>
      </c>
      <c r="L44" s="76">
        <v>10.6697268193206</v>
      </c>
      <c r="M44" s="76">
        <v>0.88838253839670001</v>
      </c>
      <c r="N44" s="74">
        <v>141159.511</v>
      </c>
      <c r="O44" s="74">
        <v>3020723.4197</v>
      </c>
      <c r="P44" s="74">
        <v>19</v>
      </c>
      <c r="Q44" s="74">
        <v>21</v>
      </c>
      <c r="R44" s="76">
        <v>-9.5238095238095202</v>
      </c>
      <c r="S44" s="74">
        <v>824.92764736842105</v>
      </c>
      <c r="T44" s="74">
        <v>592.66016190476205</v>
      </c>
      <c r="U44" s="77">
        <v>28.156103896457999</v>
      </c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abSelected="1" topLeftCell="A19" workbookViewId="0">
      <selection activeCell="B38" sqref="B38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108861</v>
      </c>
      <c r="D2" s="32">
        <v>754186.48141452996</v>
      </c>
      <c r="E2" s="32">
        <v>604991.48313333304</v>
      </c>
      <c r="F2" s="32">
        <v>149194.99828119701</v>
      </c>
      <c r="G2" s="32">
        <v>604991.48313333304</v>
      </c>
      <c r="H2" s="32">
        <v>0.197822424503514</v>
      </c>
    </row>
    <row r="3" spans="1:8" ht="14.25" x14ac:dyDescent="0.2">
      <c r="A3" s="32">
        <v>2</v>
      </c>
      <c r="B3" s="33">
        <v>13</v>
      </c>
      <c r="C3" s="32">
        <v>17044.331999999999</v>
      </c>
      <c r="D3" s="32">
        <v>117938.575011141</v>
      </c>
      <c r="E3" s="32">
        <v>92149.757223780296</v>
      </c>
      <c r="F3" s="32">
        <v>25788.817787361</v>
      </c>
      <c r="G3" s="32">
        <v>92149.757223780296</v>
      </c>
      <c r="H3" s="32">
        <v>0.21866312853894301</v>
      </c>
    </row>
    <row r="4" spans="1:8" ht="14.25" x14ac:dyDescent="0.2">
      <c r="A4" s="32">
        <v>3</v>
      </c>
      <c r="B4" s="33">
        <v>14</v>
      </c>
      <c r="C4" s="32">
        <v>136823</v>
      </c>
      <c r="D4" s="32">
        <v>181791.29751282101</v>
      </c>
      <c r="E4" s="32">
        <v>145180.19502478599</v>
      </c>
      <c r="F4" s="32">
        <v>36611.102488034201</v>
      </c>
      <c r="G4" s="32">
        <v>145180.19502478599</v>
      </c>
      <c r="H4" s="32">
        <v>0.20139084207511199</v>
      </c>
    </row>
    <row r="5" spans="1:8" ht="14.25" x14ac:dyDescent="0.2">
      <c r="A5" s="32">
        <v>4</v>
      </c>
      <c r="B5" s="33">
        <v>15</v>
      </c>
      <c r="C5" s="32">
        <v>4398</v>
      </c>
      <c r="D5" s="32">
        <v>53693.679632478597</v>
      </c>
      <c r="E5" s="32">
        <v>43906.5378196581</v>
      </c>
      <c r="F5" s="32">
        <v>9787.1418128205096</v>
      </c>
      <c r="G5" s="32">
        <v>43906.5378196581</v>
      </c>
      <c r="H5" s="32">
        <v>0.18227735330883099</v>
      </c>
    </row>
    <row r="6" spans="1:8" ht="14.25" x14ac:dyDescent="0.2">
      <c r="A6" s="32">
        <v>5</v>
      </c>
      <c r="B6" s="33">
        <v>16</v>
      </c>
      <c r="C6" s="32">
        <v>2317</v>
      </c>
      <c r="D6" s="32">
        <v>123644.444549573</v>
      </c>
      <c r="E6" s="32">
        <v>109233.902129915</v>
      </c>
      <c r="F6" s="32">
        <v>14410.542419658101</v>
      </c>
      <c r="G6" s="32">
        <v>109233.902129915</v>
      </c>
      <c r="H6" s="32">
        <v>0.11654824017492001</v>
      </c>
    </row>
    <row r="7" spans="1:8" ht="14.25" x14ac:dyDescent="0.2">
      <c r="A7" s="32">
        <v>6</v>
      </c>
      <c r="B7" s="33">
        <v>17</v>
      </c>
      <c r="C7" s="32">
        <v>31743</v>
      </c>
      <c r="D7" s="32">
        <v>285752.01303846203</v>
      </c>
      <c r="E7" s="32">
        <v>223641.39095555601</v>
      </c>
      <c r="F7" s="32">
        <v>62110.622082905997</v>
      </c>
      <c r="G7" s="32">
        <v>223641.39095555601</v>
      </c>
      <c r="H7" s="32">
        <v>0.217358476052262</v>
      </c>
    </row>
    <row r="8" spans="1:8" ht="14.25" x14ac:dyDescent="0.2">
      <c r="A8" s="32">
        <v>7</v>
      </c>
      <c r="B8" s="33">
        <v>18</v>
      </c>
      <c r="C8" s="32">
        <v>113886</v>
      </c>
      <c r="D8" s="32">
        <v>181076.03920170901</v>
      </c>
      <c r="E8" s="32">
        <v>152963.132660684</v>
      </c>
      <c r="F8" s="32">
        <v>28112.906541025601</v>
      </c>
      <c r="G8" s="32">
        <v>152963.132660684</v>
      </c>
      <c r="H8" s="32">
        <v>0.15525470219563001</v>
      </c>
    </row>
    <row r="9" spans="1:8" ht="14.25" x14ac:dyDescent="0.2">
      <c r="A9" s="32">
        <v>8</v>
      </c>
      <c r="B9" s="33">
        <v>19</v>
      </c>
      <c r="C9" s="32">
        <v>16472</v>
      </c>
      <c r="D9" s="32">
        <v>117614.760017949</v>
      </c>
      <c r="E9" s="32">
        <v>93528.491517093993</v>
      </c>
      <c r="F9" s="32">
        <v>24086.268500854701</v>
      </c>
      <c r="G9" s="32">
        <v>93528.491517093993</v>
      </c>
      <c r="H9" s="32">
        <v>0.204789505136762</v>
      </c>
    </row>
    <row r="10" spans="1:8" ht="14.25" x14ac:dyDescent="0.2">
      <c r="A10" s="32">
        <v>9</v>
      </c>
      <c r="B10" s="33">
        <v>21</v>
      </c>
      <c r="C10" s="32">
        <v>296682</v>
      </c>
      <c r="D10" s="32">
        <v>1092464.3316700901</v>
      </c>
      <c r="E10" s="32">
        <v>1024546.3433623899</v>
      </c>
      <c r="F10" s="32">
        <v>67917.9883076923</v>
      </c>
      <c r="G10" s="32">
        <v>1024546.3433623899</v>
      </c>
      <c r="H10" s="35">
        <v>6.2169524751315097E-2</v>
      </c>
    </row>
    <row r="11" spans="1:8" ht="14.25" x14ac:dyDescent="0.2">
      <c r="A11" s="32">
        <v>10</v>
      </c>
      <c r="B11" s="33">
        <v>22</v>
      </c>
      <c r="C11" s="32">
        <v>255390</v>
      </c>
      <c r="D11" s="32">
        <v>2596738.8423547</v>
      </c>
      <c r="E11" s="32">
        <v>2647459.5450367499</v>
      </c>
      <c r="F11" s="32">
        <v>-50720.702682051298</v>
      </c>
      <c r="G11" s="32">
        <v>2647459.5450367499</v>
      </c>
      <c r="H11" s="32">
        <v>-1.9532461969128199E-2</v>
      </c>
    </row>
    <row r="12" spans="1:8" ht="14.25" x14ac:dyDescent="0.2">
      <c r="A12" s="32">
        <v>11</v>
      </c>
      <c r="B12" s="33">
        <v>23</v>
      </c>
      <c r="C12" s="32">
        <v>304899.97600000002</v>
      </c>
      <c r="D12" s="32">
        <v>2091500.2660334101</v>
      </c>
      <c r="E12" s="32">
        <v>1830725.15539024</v>
      </c>
      <c r="F12" s="32">
        <v>260775.110643174</v>
      </c>
      <c r="G12" s="32">
        <v>1830725.15539024</v>
      </c>
      <c r="H12" s="32">
        <v>0.12468327873452401</v>
      </c>
    </row>
    <row r="13" spans="1:8" ht="14.25" x14ac:dyDescent="0.2">
      <c r="A13" s="32">
        <v>12</v>
      </c>
      <c r="B13" s="33">
        <v>24</v>
      </c>
      <c r="C13" s="32">
        <v>36486.730000000003</v>
      </c>
      <c r="D13" s="32">
        <v>544936.60413247906</v>
      </c>
      <c r="E13" s="32">
        <v>486204.848942735</v>
      </c>
      <c r="F13" s="32">
        <v>58731.755189743599</v>
      </c>
      <c r="G13" s="32">
        <v>486204.848942735</v>
      </c>
      <c r="H13" s="32">
        <v>0.107777225358613</v>
      </c>
    </row>
    <row r="14" spans="1:8" ht="14.25" x14ac:dyDescent="0.2">
      <c r="A14" s="32">
        <v>13</v>
      </c>
      <c r="B14" s="33">
        <v>25</v>
      </c>
      <c r="C14" s="32">
        <v>103965</v>
      </c>
      <c r="D14" s="32">
        <v>983383.05610000005</v>
      </c>
      <c r="E14" s="32">
        <v>916856.60149999999</v>
      </c>
      <c r="F14" s="32">
        <v>66526.454599999997</v>
      </c>
      <c r="G14" s="32">
        <v>916856.60149999999</v>
      </c>
      <c r="H14" s="32">
        <v>6.7650600838942004E-2</v>
      </c>
    </row>
    <row r="15" spans="1:8" ht="14.25" x14ac:dyDescent="0.2">
      <c r="A15" s="32">
        <v>14</v>
      </c>
      <c r="B15" s="33">
        <v>26</v>
      </c>
      <c r="C15" s="32">
        <v>107282</v>
      </c>
      <c r="D15" s="32">
        <v>411874.40445858898</v>
      </c>
      <c r="E15" s="32">
        <v>371874.17585718899</v>
      </c>
      <c r="F15" s="32">
        <v>40000.2286013993</v>
      </c>
      <c r="G15" s="32">
        <v>371874.17585718899</v>
      </c>
      <c r="H15" s="32">
        <v>9.7117539153664598E-2</v>
      </c>
    </row>
    <row r="16" spans="1:8" ht="14.25" x14ac:dyDescent="0.2">
      <c r="A16" s="32">
        <v>15</v>
      </c>
      <c r="B16" s="33">
        <v>27</v>
      </c>
      <c r="C16" s="32">
        <v>217211.891</v>
      </c>
      <c r="D16" s="32">
        <v>1455527.63302906</v>
      </c>
      <c r="E16" s="32">
        <v>1286021.69454615</v>
      </c>
      <c r="F16" s="32">
        <v>169505.938482906</v>
      </c>
      <c r="G16" s="32">
        <v>1286021.69454615</v>
      </c>
      <c r="H16" s="32">
        <v>0.11645669559028</v>
      </c>
    </row>
    <row r="17" spans="1:8" ht="14.25" x14ac:dyDescent="0.2">
      <c r="A17" s="32">
        <v>16</v>
      </c>
      <c r="B17" s="33">
        <v>29</v>
      </c>
      <c r="C17" s="32">
        <v>345043</v>
      </c>
      <c r="D17" s="32">
        <v>3363049.2102042702</v>
      </c>
      <c r="E17" s="32">
        <v>3165686.7583094002</v>
      </c>
      <c r="F17" s="32">
        <v>197362.45189487201</v>
      </c>
      <c r="G17" s="32">
        <v>3165686.7583094002</v>
      </c>
      <c r="H17" s="32">
        <v>5.8685567637853202E-2</v>
      </c>
    </row>
    <row r="18" spans="1:8" ht="14.25" x14ac:dyDescent="0.2">
      <c r="A18" s="32">
        <v>17</v>
      </c>
      <c r="B18" s="33">
        <v>31</v>
      </c>
      <c r="C18" s="32">
        <v>37949.67</v>
      </c>
      <c r="D18" s="32">
        <v>254783.86963288</v>
      </c>
      <c r="E18" s="32">
        <v>216756.85712990901</v>
      </c>
      <c r="F18" s="32">
        <v>38027.012502970203</v>
      </c>
      <c r="G18" s="32">
        <v>216756.85712990901</v>
      </c>
      <c r="H18" s="32">
        <v>0.149252040789567</v>
      </c>
    </row>
    <row r="19" spans="1:8" ht="14.25" x14ac:dyDescent="0.2">
      <c r="A19" s="32">
        <v>18</v>
      </c>
      <c r="B19" s="33">
        <v>32</v>
      </c>
      <c r="C19" s="32">
        <v>14701.210999999999</v>
      </c>
      <c r="D19" s="32">
        <v>236664.33349695199</v>
      </c>
      <c r="E19" s="32">
        <v>220361.75239243999</v>
      </c>
      <c r="F19" s="32">
        <v>16302.581104512101</v>
      </c>
      <c r="G19" s="32">
        <v>220361.75239243999</v>
      </c>
      <c r="H19" s="32">
        <v>6.8884824610557796E-2</v>
      </c>
    </row>
    <row r="20" spans="1:8" ht="14.25" x14ac:dyDescent="0.2">
      <c r="A20" s="32">
        <v>19</v>
      </c>
      <c r="B20" s="33">
        <v>33</v>
      </c>
      <c r="C20" s="32">
        <v>48827.457000000002</v>
      </c>
      <c r="D20" s="32">
        <v>610955.172897315</v>
      </c>
      <c r="E20" s="32">
        <v>484779.55893794697</v>
      </c>
      <c r="F20" s="32">
        <v>126175.613959368</v>
      </c>
      <c r="G20" s="32">
        <v>484779.55893794697</v>
      </c>
      <c r="H20" s="32">
        <v>0.206521885003459</v>
      </c>
    </row>
    <row r="21" spans="1:8" ht="14.25" x14ac:dyDescent="0.2">
      <c r="A21" s="32">
        <v>20</v>
      </c>
      <c r="B21" s="33">
        <v>34</v>
      </c>
      <c r="C21" s="32">
        <v>49183.358</v>
      </c>
      <c r="D21" s="32">
        <v>289851.58301459003</v>
      </c>
      <c r="E21" s="32">
        <v>207447.34946853301</v>
      </c>
      <c r="F21" s="32">
        <v>82404.233546057003</v>
      </c>
      <c r="G21" s="32">
        <v>207447.34946853301</v>
      </c>
      <c r="H21" s="32">
        <v>0.28429802828404399</v>
      </c>
    </row>
    <row r="22" spans="1:8" ht="14.25" x14ac:dyDescent="0.2">
      <c r="A22" s="32">
        <v>21</v>
      </c>
      <c r="B22" s="33">
        <v>35</v>
      </c>
      <c r="C22" s="32">
        <v>40379.788999999997</v>
      </c>
      <c r="D22" s="32">
        <v>869613.58867168101</v>
      </c>
      <c r="E22" s="32">
        <v>830606.32693008799</v>
      </c>
      <c r="F22" s="32">
        <v>39007.261741592898</v>
      </c>
      <c r="G22" s="32">
        <v>830606.32693008799</v>
      </c>
      <c r="H22" s="32">
        <v>4.4855855807377401E-2</v>
      </c>
    </row>
    <row r="23" spans="1:8" ht="14.25" x14ac:dyDescent="0.2">
      <c r="A23" s="32">
        <v>22</v>
      </c>
      <c r="B23" s="33">
        <v>36</v>
      </c>
      <c r="C23" s="32">
        <v>172734.23499999999</v>
      </c>
      <c r="D23" s="32">
        <v>844547.83977876103</v>
      </c>
      <c r="E23" s="32">
        <v>753141.37615341099</v>
      </c>
      <c r="F23" s="32">
        <v>91406.463625350007</v>
      </c>
      <c r="G23" s="32">
        <v>753141.37615341099</v>
      </c>
      <c r="H23" s="32">
        <v>0.10823124436538099</v>
      </c>
    </row>
    <row r="24" spans="1:8" ht="14.25" x14ac:dyDescent="0.2">
      <c r="A24" s="32">
        <v>23</v>
      </c>
      <c r="B24" s="33">
        <v>37</v>
      </c>
      <c r="C24" s="32">
        <v>153608.27600000001</v>
      </c>
      <c r="D24" s="32">
        <v>1475125.6331171901</v>
      </c>
      <c r="E24" s="32">
        <v>1336025.9583713501</v>
      </c>
      <c r="F24" s="32">
        <v>139099.67474583999</v>
      </c>
      <c r="G24" s="32">
        <v>1336025.9583713501</v>
      </c>
      <c r="H24" s="32">
        <v>9.4296832502258704E-2</v>
      </c>
    </row>
    <row r="25" spans="1:8" ht="14.25" x14ac:dyDescent="0.2">
      <c r="A25" s="32">
        <v>24</v>
      </c>
      <c r="B25" s="33">
        <v>38</v>
      </c>
      <c r="C25" s="32">
        <v>209080.68400000001</v>
      </c>
      <c r="D25" s="32">
        <v>890081.120953982</v>
      </c>
      <c r="E25" s="32">
        <v>864284.24058761098</v>
      </c>
      <c r="F25" s="32">
        <v>25796.880366371701</v>
      </c>
      <c r="G25" s="32">
        <v>864284.24058761098</v>
      </c>
      <c r="H25" s="32">
        <v>2.8982617155976501E-2</v>
      </c>
    </row>
    <row r="26" spans="1:8" ht="14.25" x14ac:dyDescent="0.2">
      <c r="A26" s="32">
        <v>25</v>
      </c>
      <c r="B26" s="33">
        <v>39</v>
      </c>
      <c r="C26" s="32">
        <v>89345.063999999998</v>
      </c>
      <c r="D26" s="32">
        <v>135414.871673633</v>
      </c>
      <c r="E26" s="32">
        <v>97653.746611958806</v>
      </c>
      <c r="F26" s="32">
        <v>37761.125061674</v>
      </c>
      <c r="G26" s="32">
        <v>97653.746611958806</v>
      </c>
      <c r="H26" s="32">
        <v>0.27885508138783399</v>
      </c>
    </row>
    <row r="27" spans="1:8" ht="14.25" x14ac:dyDescent="0.2">
      <c r="A27" s="32">
        <v>26</v>
      </c>
      <c r="B27" s="33">
        <v>42</v>
      </c>
      <c r="C27" s="32">
        <v>14469.82</v>
      </c>
      <c r="D27" s="32">
        <v>144352.8106</v>
      </c>
      <c r="E27" s="32">
        <v>132982.11910000001</v>
      </c>
      <c r="F27" s="32">
        <v>11370.691500000001</v>
      </c>
      <c r="G27" s="32">
        <v>132982.11910000001</v>
      </c>
      <c r="H27" s="32">
        <v>7.8770142768525994E-2</v>
      </c>
    </row>
    <row r="28" spans="1:8" ht="14.25" x14ac:dyDescent="0.2">
      <c r="A28" s="32">
        <v>27</v>
      </c>
      <c r="B28" s="33">
        <v>75</v>
      </c>
      <c r="C28" s="32">
        <v>310</v>
      </c>
      <c r="D28" s="32">
        <v>196895.29914529901</v>
      </c>
      <c r="E28" s="32">
        <v>184799.94230769199</v>
      </c>
      <c r="F28" s="32">
        <v>12095.3568376068</v>
      </c>
      <c r="G28" s="32">
        <v>184799.94230769199</v>
      </c>
      <c r="H28" s="32">
        <v>6.14303992533669E-2</v>
      </c>
    </row>
    <row r="29" spans="1:8" ht="14.25" x14ac:dyDescent="0.2">
      <c r="A29" s="32">
        <v>28</v>
      </c>
      <c r="B29" s="33">
        <v>76</v>
      </c>
      <c r="C29" s="32">
        <v>2412</v>
      </c>
      <c r="D29" s="32">
        <v>486959.14953333302</v>
      </c>
      <c r="E29" s="32">
        <v>453977.24431965803</v>
      </c>
      <c r="F29" s="32">
        <v>32981.9052136752</v>
      </c>
      <c r="G29" s="32">
        <v>453977.24431965803</v>
      </c>
      <c r="H29" s="32">
        <v>6.7730332709186603E-2</v>
      </c>
    </row>
    <row r="30" spans="1:8" ht="14.25" x14ac:dyDescent="0.2">
      <c r="A30" s="32">
        <v>29</v>
      </c>
      <c r="B30" s="33">
        <v>99</v>
      </c>
      <c r="C30" s="32">
        <v>22</v>
      </c>
      <c r="D30" s="32">
        <v>15673.625293094299</v>
      </c>
      <c r="E30" s="32">
        <v>13004.039407004</v>
      </c>
      <c r="F30" s="32">
        <v>2669.5858860903099</v>
      </c>
      <c r="G30" s="32">
        <v>13004.039407004</v>
      </c>
      <c r="H30" s="32">
        <v>0.17032344694794399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71</v>
      </c>
      <c r="C32" s="38">
        <v>168</v>
      </c>
      <c r="D32" s="38">
        <v>561433.61</v>
      </c>
      <c r="E32" s="38">
        <v>570978.68999999994</v>
      </c>
      <c r="F32" s="32"/>
      <c r="G32" s="32"/>
      <c r="H32" s="32"/>
    </row>
    <row r="33" spans="1:8" ht="14.25" x14ac:dyDescent="0.2">
      <c r="A33" s="32"/>
      <c r="B33" s="37">
        <v>72</v>
      </c>
      <c r="C33" s="38">
        <v>224</v>
      </c>
      <c r="D33" s="38">
        <v>723584.46</v>
      </c>
      <c r="E33" s="38">
        <v>723618.56</v>
      </c>
      <c r="F33" s="32"/>
      <c r="G33" s="32"/>
      <c r="H33" s="32"/>
    </row>
    <row r="34" spans="1:8" ht="14.25" x14ac:dyDescent="0.2">
      <c r="A34" s="32"/>
      <c r="B34" s="37">
        <v>73</v>
      </c>
      <c r="C34" s="38">
        <v>167</v>
      </c>
      <c r="D34" s="38">
        <v>371970.15</v>
      </c>
      <c r="E34" s="38">
        <v>361288.1</v>
      </c>
      <c r="F34" s="32"/>
      <c r="G34" s="32"/>
      <c r="H34" s="32"/>
    </row>
    <row r="35" spans="1:8" ht="14.25" x14ac:dyDescent="0.2">
      <c r="A35" s="32"/>
      <c r="B35" s="37">
        <v>74</v>
      </c>
      <c r="C35" s="38">
        <v>293</v>
      </c>
      <c r="D35" s="38">
        <v>34.54</v>
      </c>
      <c r="E35" s="38">
        <v>3.34</v>
      </c>
      <c r="F35" s="32"/>
      <c r="G35" s="32"/>
      <c r="H35" s="32"/>
    </row>
    <row r="36" spans="1:8" ht="14.25" x14ac:dyDescent="0.2">
      <c r="A36" s="32"/>
      <c r="B36" s="37">
        <v>77</v>
      </c>
      <c r="C36" s="38">
        <v>152</v>
      </c>
      <c r="D36" s="38">
        <v>253399.22</v>
      </c>
      <c r="E36" s="38">
        <v>255339.76</v>
      </c>
      <c r="F36" s="32"/>
      <c r="G36" s="32"/>
      <c r="H36" s="32"/>
    </row>
    <row r="37" spans="1:8" ht="14.25" x14ac:dyDescent="0.2">
      <c r="A37" s="32"/>
      <c r="B37" s="37">
        <v>78</v>
      </c>
      <c r="C37" s="38">
        <v>52</v>
      </c>
      <c r="D37" s="38">
        <v>62119.3</v>
      </c>
      <c r="E37" s="38">
        <v>53697.38</v>
      </c>
      <c r="F37" s="32"/>
      <c r="G37" s="32"/>
      <c r="H37" s="32"/>
    </row>
    <row r="38" spans="1:8" ht="14.25" x14ac:dyDescent="0.2">
      <c r="A38" s="32"/>
      <c r="B38" s="37"/>
      <c r="C38" s="38"/>
      <c r="D38" s="38"/>
      <c r="E38" s="38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2015-04-13T00:47:02Z</dcterms:modified>
</cp:coreProperties>
</file>