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E4" i="2"/>
  <c r="J35" l="1"/>
  <c r="I35"/>
  <c r="H35"/>
  <c r="F35"/>
  <c r="E35"/>
  <c r="J31"/>
  <c r="I31"/>
  <c r="H31"/>
  <c r="F31"/>
  <c r="E31"/>
  <c r="K31" l="1"/>
  <c r="K35"/>
  <c r="G35"/>
  <c r="L35" s="1"/>
  <c r="G31"/>
  <c r="L31" s="1"/>
  <c r="J38"/>
  <c r="J39"/>
  <c r="J32"/>
  <c r="J33"/>
  <c r="J34"/>
  <c r="I38"/>
  <c r="I39"/>
  <c r="I32"/>
  <c r="I33"/>
  <c r="I34"/>
  <c r="H30" l="1"/>
  <c r="H32"/>
  <c r="H40" l="1"/>
  <c r="J8" l="1"/>
  <c r="F38" l="1"/>
  <c r="F39"/>
  <c r="F33"/>
  <c r="F34"/>
  <c r="E38"/>
  <c r="K38" s="1"/>
  <c r="E39"/>
  <c r="K39" s="1"/>
  <c r="E34"/>
  <c r="K34" s="1"/>
  <c r="E33"/>
  <c r="K33" s="1"/>
  <c r="F40"/>
  <c r="E13"/>
  <c r="F37"/>
  <c r="F36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2"/>
  <c r="F4"/>
  <c r="E40"/>
  <c r="E37"/>
  <c r="E36"/>
  <c r="E6"/>
  <c r="E7"/>
  <c r="E8"/>
  <c r="E9"/>
  <c r="E10"/>
  <c r="E11"/>
  <c r="E12"/>
  <c r="E14"/>
  <c r="E15"/>
  <c r="E16"/>
  <c r="E17"/>
  <c r="E18"/>
  <c r="E19"/>
  <c r="E20"/>
  <c r="E21"/>
  <c r="E22"/>
  <c r="E23"/>
  <c r="E24"/>
  <c r="E25"/>
  <c r="E26"/>
  <c r="E27"/>
  <c r="E28"/>
  <c r="E29"/>
  <c r="E30"/>
  <c r="E32"/>
  <c r="K32" s="1"/>
  <c r="E5"/>
  <c r="I30"/>
  <c r="I36"/>
  <c r="I37"/>
  <c r="I40"/>
  <c r="J4"/>
  <c r="J5"/>
  <c r="J6"/>
  <c r="J7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6"/>
  <c r="J37"/>
  <c r="J40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A4"/>
  <c r="H33"/>
  <c r="H34"/>
  <c r="H36"/>
  <c r="H37"/>
  <c r="H38"/>
  <c r="H39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K15" l="1"/>
  <c r="K6"/>
  <c r="E3"/>
  <c r="K19"/>
  <c r="G36"/>
  <c r="L36" s="1"/>
  <c r="G37"/>
  <c r="L37" s="1"/>
  <c r="G30"/>
  <c r="L30" s="1"/>
  <c r="G40"/>
  <c r="L40" s="1"/>
  <c r="G38"/>
  <c r="L38" s="1"/>
  <c r="G33"/>
  <c r="L33" s="1"/>
  <c r="G39"/>
  <c r="L39" s="1"/>
  <c r="G34"/>
  <c r="L34" s="1"/>
  <c r="G29"/>
  <c r="L29" s="1"/>
  <c r="G32"/>
  <c r="L32" s="1"/>
  <c r="I3"/>
  <c r="K5"/>
  <c r="K7"/>
  <c r="K40"/>
  <c r="G19"/>
  <c r="L19" s="1"/>
  <c r="G11"/>
  <c r="L11" s="1"/>
  <c r="G7"/>
  <c r="L7" s="1"/>
  <c r="G5"/>
  <c r="L5" s="1"/>
  <c r="K37"/>
  <c r="K28"/>
  <c r="K26"/>
  <c r="K24"/>
  <c r="K22"/>
  <c r="K20"/>
  <c r="K18"/>
  <c r="K16"/>
  <c r="K14"/>
  <c r="K12"/>
  <c r="K10"/>
  <c r="K8"/>
  <c r="K4"/>
  <c r="K23"/>
  <c r="K21"/>
  <c r="G27"/>
  <c r="L27" s="1"/>
  <c r="G23"/>
  <c r="L23" s="1"/>
  <c r="G21"/>
  <c r="L21" s="1"/>
  <c r="G18"/>
  <c r="L18" s="1"/>
  <c r="K29"/>
  <c r="K13"/>
  <c r="G26"/>
  <c r="L26" s="1"/>
  <c r="G15"/>
  <c r="L15" s="1"/>
  <c r="G13"/>
  <c r="L13" s="1"/>
  <c r="G10"/>
  <c r="L10" s="1"/>
  <c r="G4"/>
  <c r="K36"/>
  <c r="K30"/>
  <c r="K27"/>
  <c r="K25"/>
  <c r="K17"/>
  <c r="K11"/>
  <c r="K9"/>
  <c r="G25"/>
  <c r="L25" s="1"/>
  <c r="G22"/>
  <c r="L22" s="1"/>
  <c r="G17"/>
  <c r="L17" s="1"/>
  <c r="G14"/>
  <c r="L14" s="1"/>
  <c r="G9"/>
  <c r="L9" s="1"/>
  <c r="G6"/>
  <c r="L6" s="1"/>
  <c r="G28"/>
  <c r="L28" s="1"/>
  <c r="G24"/>
  <c r="L24" s="1"/>
  <c r="G20"/>
  <c r="L20" s="1"/>
  <c r="G16"/>
  <c r="L16" s="1"/>
  <c r="G12"/>
  <c r="L12" s="1"/>
  <c r="G8"/>
  <c r="L8" s="1"/>
  <c r="J3"/>
  <c r="K3" l="1"/>
  <c r="L4"/>
  <c r="G3"/>
  <c r="L3" s="1"/>
</calcChain>
</file>

<file path=xl/sharedStrings.xml><?xml version="1.0" encoding="utf-8"?>
<sst xmlns="http://schemas.openxmlformats.org/spreadsheetml/2006/main" count="117" uniqueCount="75">
  <si>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</si>
  <si>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</si>
  <si>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</si>
  <si>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</si>
  <si>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</si>
  <si>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</si>
  <si>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</si>
  <si>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</si>
  <si>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</si>
  <si>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</si>
  <si>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</si>
  <si>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</si>
  <si>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</si>
  <si>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</si>
  <si>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</si>
  <si>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</si>
  <si>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</si>
  <si>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</si>
  <si>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</si>
  <si>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</si>
  <si>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</si>
  <si>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</si>
  <si>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</si>
  <si>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</si>
  <si>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</si>
  <si>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</si>
  <si>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</si>
  <si>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</si>
  <si>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</si>
  <si>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</si>
  <si>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</si>
  <si>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</si>
  <si>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</si>
  <si>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</si>
  <si>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</si>
  <si>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</si>
  <si>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</si>
  <si>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</si>
  <si>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</si>
  <si>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</si>
  <si>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</si>
  <si>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</si>
  <si>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</si>
  <si>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</si>
  <si>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</si>
  <si>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</si>
  <si>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</si>
  <si>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</si>
  <si>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</si>
  <si>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</si>
  <si>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</si>
  <si>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</si>
  <si>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</si>
  <si>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</si>
  <si>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</si>
  <si>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</si>
  <si>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</si>
  <si>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</si>
  <si>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</si>
  <si>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</si>
  <si>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</si>
  <si>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</si>
  <si>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</si>
  <si>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>DEPT</t>
  </si>
  <si>
    <t>QTY</t>
  </si>
  <si>
    <t>AMT</t>
  </si>
  <si>
    <t>COST</t>
  </si>
  <si>
    <t>PROFIT</t>
  </si>
  <si>
    <t>PROFIT_RATE</t>
  </si>
  <si>
    <t>70-手机通信自营</t>
  </si>
  <si>
    <t>41-周转筐</t>
  </si>
  <si>
    <r>
      <t>74-</t>
    </r>
    <r>
      <rPr>
        <sz val="8"/>
        <color rgb="FF000000"/>
        <rFont val="宋体"/>
        <family val="3"/>
        <charset val="134"/>
      </rPr>
      <t>赠品</t>
    </r>
    <phoneticPr fontId="23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</si>
  <si>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</si>
  <si>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23" type="noConversion"/>
  </si>
  <si>
    <t xml:space="preserve">   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</si>
</sst>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</numFmts>
  <fonts count="58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11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33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4" fillId="0" borderId="0"/>
    <xf numFmtId="43" fontId="34" fillId="0" borderId="0" applyFont="0" applyFill="0" applyBorder="0" applyAlignment="0" applyProtection="0"/>
    <xf numFmtId="41" fontId="34" fillId="0" borderId="0" applyFont="0" applyFill="0" applyBorder="0" applyAlignment="0" applyProtection="0"/>
    <xf numFmtId="178" fontId="34" fillId="0" borderId="0" applyFont="0" applyFill="0" applyBorder="0" applyAlignment="0" applyProtection="0"/>
    <xf numFmtId="179" fontId="34" fillId="0" borderId="0" applyFon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1" applyNumberFormat="0" applyFill="0" applyAlignment="0" applyProtection="0"/>
    <xf numFmtId="0" fontId="40" fillId="0" borderId="2" applyNumberFormat="0" applyFill="0" applyAlignment="0" applyProtection="0"/>
    <xf numFmtId="0" fontId="41" fillId="0" borderId="3" applyNumberFormat="0" applyFill="0" applyAlignment="0" applyProtection="0"/>
    <xf numFmtId="0" fontId="41" fillId="0" borderId="0" applyNumberFormat="0" applyFill="0" applyBorder="0" applyAlignment="0" applyProtection="0"/>
    <xf numFmtId="0" fontId="44" fillId="2" borderId="0" applyNumberFormat="0" applyBorder="0" applyAlignment="0" applyProtection="0"/>
    <xf numFmtId="0" fontId="42" fillId="3" borderId="0" applyNumberFormat="0" applyBorder="0" applyAlignment="0" applyProtection="0"/>
    <xf numFmtId="0" fontId="51" fillId="4" borderId="0" applyNumberFormat="0" applyBorder="0" applyAlignment="0" applyProtection="0"/>
    <xf numFmtId="0" fontId="53" fillId="5" borderId="4" applyNumberFormat="0" applyAlignment="0" applyProtection="0"/>
    <xf numFmtId="0" fontId="52" fillId="6" borderId="5" applyNumberFormat="0" applyAlignment="0" applyProtection="0"/>
    <xf numFmtId="0" fontId="46" fillId="6" borderId="4" applyNumberFormat="0" applyAlignment="0" applyProtection="0"/>
    <xf numFmtId="0" fontId="50" fillId="0" borderId="6" applyNumberFormat="0" applyFill="0" applyAlignment="0" applyProtection="0"/>
    <xf numFmtId="0" fontId="47" fillId="7" borderId="7" applyNumberFormat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5" fillId="0" borderId="9" applyNumberFormat="0" applyFill="0" applyAlignment="0" applyProtection="0"/>
    <xf numFmtId="0" fontId="36" fillId="9" borderId="0" applyNumberFormat="0" applyBorder="0" applyAlignment="0" applyProtection="0"/>
    <xf numFmtId="0" fontId="35" fillId="10" borderId="0" applyNumberFormat="0" applyBorder="0" applyAlignment="0" applyProtection="0"/>
    <xf numFmtId="0" fontId="35" fillId="11" borderId="0" applyNumberFormat="0" applyBorder="0" applyAlignment="0" applyProtection="0"/>
    <xf numFmtId="0" fontId="36" fillId="12" borderId="0" applyNumberFormat="0" applyBorder="0" applyAlignment="0" applyProtection="0"/>
    <xf numFmtId="0" fontId="36" fillId="13" borderId="0" applyNumberFormat="0" applyBorder="0" applyAlignment="0" applyProtection="0"/>
    <xf numFmtId="0" fontId="35" fillId="14" borderId="0" applyNumberFormat="0" applyBorder="0" applyAlignment="0" applyProtection="0"/>
    <xf numFmtId="0" fontId="35" fillId="15" borderId="0" applyNumberFormat="0" applyBorder="0" applyAlignment="0" applyProtection="0"/>
    <xf numFmtId="0" fontId="36" fillId="16" borderId="0" applyNumberFormat="0" applyBorder="0" applyAlignment="0" applyProtection="0"/>
    <xf numFmtId="0" fontId="36" fillId="17" borderId="0" applyNumberFormat="0" applyBorder="0" applyAlignment="0" applyProtection="0"/>
    <xf numFmtId="0" fontId="35" fillId="18" borderId="0" applyNumberFormat="0" applyBorder="0" applyAlignment="0" applyProtection="0"/>
    <xf numFmtId="0" fontId="35" fillId="19" borderId="0" applyNumberFormat="0" applyBorder="0" applyAlignment="0" applyProtection="0"/>
    <xf numFmtId="0" fontId="36" fillId="20" borderId="0" applyNumberFormat="0" applyBorder="0" applyAlignment="0" applyProtection="0"/>
    <xf numFmtId="0" fontId="36" fillId="21" borderId="0" applyNumberFormat="0" applyBorder="0" applyAlignment="0" applyProtection="0"/>
    <xf numFmtId="0" fontId="35" fillId="22" borderId="0" applyNumberFormat="0" applyBorder="0" applyAlignment="0" applyProtection="0"/>
    <xf numFmtId="0" fontId="35" fillId="23" borderId="0" applyNumberFormat="0" applyBorder="0" applyAlignment="0" applyProtection="0"/>
    <xf numFmtId="0" fontId="36" fillId="24" borderId="0" applyNumberFormat="0" applyBorder="0" applyAlignment="0" applyProtection="0"/>
    <xf numFmtId="0" fontId="36" fillId="25" borderId="0" applyNumberFormat="0" applyBorder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29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6" fillId="32" borderId="0" applyNumberFormat="0" applyBorder="0" applyAlignment="0" applyProtection="0"/>
    <xf numFmtId="0" fontId="43" fillId="0" borderId="0" applyNumberFormat="0" applyFill="0" applyBorder="0" applyAlignment="0" applyProtection="0">
      <alignment vertical="top"/>
      <protection locked="0"/>
    </xf>
    <xf numFmtId="0" fontId="54" fillId="0" borderId="0" applyNumberFormat="0" applyFill="0" applyBorder="0" applyAlignment="0" applyProtection="0">
      <alignment vertical="top"/>
      <protection locked="0"/>
    </xf>
    <xf numFmtId="0" fontId="37" fillId="38" borderId="21">
      <alignment vertical="center"/>
    </xf>
    <xf numFmtId="0" fontId="56" fillId="0" borderId="0"/>
  </cellStyleXfs>
  <cellXfs count="77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20" fillId="0" borderId="0" xfId="0" applyFont="1">
      <alignment vertical="center"/>
    </xf>
    <xf numFmtId="1" fontId="55" fillId="0" borderId="0" xfId="0" applyNumberFormat="1" applyFont="1" applyAlignment="1"/>
    <xf numFmtId="0" fontId="55" fillId="0" borderId="0" xfId="0" applyNumberFormat="1" applyFont="1" applyAlignment="1"/>
    <xf numFmtId="0" fontId="20" fillId="0" borderId="0" xfId="0" applyFont="1">
      <alignment vertical="center"/>
    </xf>
    <xf numFmtId="0" fontId="20" fillId="0" borderId="0" xfId="0" applyFont="1">
      <alignment vertical="center"/>
    </xf>
    <xf numFmtId="0" fontId="56" fillId="0" borderId="0" xfId="110"/>
    <xf numFmtId="0" fontId="57" fillId="0" borderId="0" xfId="110" applyNumberFormat="1" applyFont="1"/>
    <xf numFmtId="0" fontId="26" fillId="0" borderId="0" xfId="0" applyFont="1" applyAlignment="1">
      <alignment horizontal="left" wrapText="1"/>
    </xf>
    <xf numFmtId="0" fontId="32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  <xf numFmtId="0" fontId="21" fillId="33" borderId="18" xfId="0" applyFont="1" applyFill="1" applyBorder="1" applyAlignment="1">
      <alignment vertical="center" wrapText="1"/>
    </xf>
    <xf numFmtId="49" fontId="21" fillId="33" borderId="18" xfId="0" applyNumberFormat="1" applyFont="1" applyFill="1" applyBorder="1" applyAlignment="1">
      <alignment horizontal="left" vertical="top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</cellXfs>
  <cellStyles count="111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20% - 着色 1 2" xfId="84"/>
    <cellStyle name="20% - 着色 2 2" xfId="88"/>
    <cellStyle name="20% - 着色 3 2" xfId="92"/>
    <cellStyle name="20% - 着色 4 2" xfId="96"/>
    <cellStyle name="20% - 着色 5 2" xfId="100"/>
    <cellStyle name="20% - 着色 6 2" xfId="104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40% - 着色 1 2" xfId="85"/>
    <cellStyle name="40% - 着色 2 2" xfId="89"/>
    <cellStyle name="40% - 着色 3 2" xfId="93"/>
    <cellStyle name="40% - 着色 4 2" xfId="97"/>
    <cellStyle name="40% - 着色 5 2" xfId="101"/>
    <cellStyle name="40% - 着色 6 2" xfId="105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60% - 着色 1 2" xfId="86"/>
    <cellStyle name="60% - 着色 2 2" xfId="90"/>
    <cellStyle name="60% - 着色 3 2" xfId="94"/>
    <cellStyle name="60% - 着色 4 2" xfId="98"/>
    <cellStyle name="60% - 着色 5 2" xfId="102"/>
    <cellStyle name="60% - 着色 6 2" xfId="106"/>
    <cellStyle name="OBI_ColHeader" xfId="109"/>
    <cellStyle name="标题" xfId="1" builtinId="15" customBuiltin="1"/>
    <cellStyle name="标题 1" xfId="2" builtinId="16" customBuiltin="1"/>
    <cellStyle name="标题 1 2" xfId="68"/>
    <cellStyle name="标题 2" xfId="3" builtinId="17" customBuiltin="1"/>
    <cellStyle name="标题 2 2" xfId="69"/>
    <cellStyle name="标题 3" xfId="4" builtinId="18" customBuiltin="1"/>
    <cellStyle name="标题 3 2" xfId="70"/>
    <cellStyle name="标题 4" xfId="5" builtinId="19" customBuiltin="1"/>
    <cellStyle name="标题 4 2" xfId="71"/>
    <cellStyle name="标题 5" xfId="53"/>
    <cellStyle name="标题 6" xfId="67"/>
    <cellStyle name="差" xfId="7" builtinId="27" customBuiltin="1"/>
    <cellStyle name="差 2" xfId="73"/>
    <cellStyle name="常规" xfId="0" builtinId="0"/>
    <cellStyle name="常规 10" xfId="52"/>
    <cellStyle name="常规 10 2" xfId="61"/>
    <cellStyle name="常规 11" xfId="62"/>
    <cellStyle name="常规 12" xfId="110"/>
    <cellStyle name="常规 2" xfId="44"/>
    <cellStyle name="常规 3" xfId="45"/>
    <cellStyle name="常规 3 2" xfId="54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好" xfId="6" builtinId="26" customBuiltin="1"/>
    <cellStyle name="好 2" xfId="72"/>
    <cellStyle name="汇总" xfId="17" builtinId="25" customBuiltin="1"/>
    <cellStyle name="汇总 2" xfId="82"/>
    <cellStyle name="货币 2" xfId="65"/>
    <cellStyle name="货币[0] 2" xfId="66"/>
    <cellStyle name="计算" xfId="11" builtinId="22" customBuiltin="1"/>
    <cellStyle name="计算 2" xfId="77"/>
    <cellStyle name="检查单元格" xfId="13" builtinId="23" customBuiltin="1"/>
    <cellStyle name="检查单元格 2" xfId="79"/>
    <cellStyle name="解释性文本" xfId="16" builtinId="53" customBuiltin="1"/>
    <cellStyle name="解释性文本 2" xfId="81"/>
    <cellStyle name="警告文本" xfId="14" builtinId="11" customBuiltin="1"/>
    <cellStyle name="警告文本 2" xfId="80"/>
    <cellStyle name="链接单元格" xfId="12" builtinId="24" customBuiltin="1"/>
    <cellStyle name="链接单元格 2" xfId="78"/>
    <cellStyle name="千位分隔 2" xfId="63"/>
    <cellStyle name="千位分隔[0] 2" xfId="64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适中 2" xfId="74"/>
    <cellStyle name="输出" xfId="10" builtinId="21" customBuiltin="1"/>
    <cellStyle name="输出 2" xfId="76"/>
    <cellStyle name="输入" xfId="9" builtinId="20" customBuiltin="1"/>
    <cellStyle name="输入 2" xfId="75"/>
    <cellStyle name="已访问的超链接" xfId="43" builtinId="9" customBuiltin="1"/>
    <cellStyle name="已访问的超链接 2" xfId="108"/>
    <cellStyle name="着色 1 2" xfId="83"/>
    <cellStyle name="着色 2 2" xfId="87"/>
    <cellStyle name="着色 3 2" xfId="91"/>
    <cellStyle name="着色 4 2" xfId="95"/>
    <cellStyle name="着色 5 2" xfId="99"/>
    <cellStyle name="着色 6 2" xfId="103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466" Type="http://schemas.openxmlformats.org/officeDocument/2006/relationships/image" Target="cid:70e25481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477" Type="http://schemas.openxmlformats.org/officeDocument/2006/relationships/hyperlink" Target="cid:d507c8292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281" Type="http://schemas.openxmlformats.org/officeDocument/2006/relationships/hyperlink" Target="cid:c547f7a92" TargetMode="External"/><Relationship Id="rId316" Type="http://schemas.openxmlformats.org/officeDocument/2006/relationships/image" Target="cid:5586102e13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55" Type="http://schemas.openxmlformats.org/officeDocument/2006/relationships/hyperlink" Target="cid:e76dc97e2" TargetMode="External"/><Relationship Id="rId76" Type="http://schemas.openxmlformats.org/officeDocument/2006/relationships/image" Target="cid:185a1bab13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141" Type="http://schemas.openxmlformats.org/officeDocument/2006/relationships/hyperlink" Target="cid:e12978772" TargetMode="External"/><Relationship Id="rId358" Type="http://schemas.openxmlformats.org/officeDocument/2006/relationships/image" Target="cid:db6b853c13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62" Type="http://schemas.openxmlformats.org/officeDocument/2006/relationships/image" Target="cid:55eafc213" TargetMode="External"/><Relationship Id="rId183" Type="http://schemas.openxmlformats.org/officeDocument/2006/relationships/hyperlink" Target="cid:4d58e2842" TargetMode="External"/><Relationship Id="rId218" Type="http://schemas.openxmlformats.org/officeDocument/2006/relationships/image" Target="cid:dd85b63513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25" Type="http://schemas.openxmlformats.org/officeDocument/2006/relationships/hyperlink" Target="cid:964fe8f22" TargetMode="External"/><Relationship Id="rId446" Type="http://schemas.openxmlformats.org/officeDocument/2006/relationships/image" Target="cid:edd0fa3b13" TargetMode="External"/><Relationship Id="rId467" Type="http://schemas.openxmlformats.org/officeDocument/2006/relationships/hyperlink" Target="cid:f70f25d62" TargetMode="External"/><Relationship Id="rId250" Type="http://schemas.openxmlformats.org/officeDocument/2006/relationships/image" Target="cid:4fda174d13" TargetMode="External"/><Relationship Id="rId271" Type="http://schemas.openxmlformats.org/officeDocument/2006/relationships/hyperlink" Target="cid:bb0725832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24" Type="http://schemas.openxmlformats.org/officeDocument/2006/relationships/image" Target="cid:97a883f913" TargetMode="External"/><Relationship Id="rId45" Type="http://schemas.openxmlformats.org/officeDocument/2006/relationships/hyperlink" Target="cid:cb1fd4bc2" TargetMode="External"/><Relationship Id="rId66" Type="http://schemas.openxmlformats.org/officeDocument/2006/relationships/image" Target="cid:38f9f3713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48" Type="http://schemas.openxmlformats.org/officeDocument/2006/relationships/image" Target="cid:c1af07a713" TargetMode="External"/><Relationship Id="rId369" Type="http://schemas.openxmlformats.org/officeDocument/2006/relationships/hyperlink" Target="cid:2dd545122" TargetMode="External"/><Relationship Id="rId152" Type="http://schemas.openxmlformats.org/officeDocument/2006/relationships/image" Target="cid:ecaa3d3d13" TargetMode="External"/><Relationship Id="rId173" Type="http://schemas.openxmlformats.org/officeDocument/2006/relationships/hyperlink" Target="cid:2421fe292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15" Type="http://schemas.openxmlformats.org/officeDocument/2006/relationships/hyperlink" Target="cid:723deda52" TargetMode="External"/><Relationship Id="rId436" Type="http://schemas.openxmlformats.org/officeDocument/2006/relationships/image" Target="cid:c9d21daa13" TargetMode="External"/><Relationship Id="rId457" Type="http://schemas.openxmlformats.org/officeDocument/2006/relationships/hyperlink" Target="cid:9ab5e2f82" TargetMode="External"/><Relationship Id="rId240" Type="http://schemas.openxmlformats.org/officeDocument/2006/relationships/image" Target="cid:25a2b89113" TargetMode="External"/><Relationship Id="rId261" Type="http://schemas.openxmlformats.org/officeDocument/2006/relationships/hyperlink" Target="cid:7804080e2" TargetMode="External"/><Relationship Id="rId478" Type="http://schemas.openxmlformats.org/officeDocument/2006/relationships/image" Target="cid:d507c84813" TargetMode="External"/><Relationship Id="rId14" Type="http://schemas.openxmlformats.org/officeDocument/2006/relationships/image" Target="cid:78c0f48013" TargetMode="External"/><Relationship Id="rId35" Type="http://schemas.openxmlformats.org/officeDocument/2006/relationships/hyperlink" Target="cid:bbb2de7c2" TargetMode="External"/><Relationship Id="rId56" Type="http://schemas.openxmlformats.org/officeDocument/2006/relationships/image" Target="cid:e76dc9a413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17" Type="http://schemas.openxmlformats.org/officeDocument/2006/relationships/hyperlink" Target="cid:5588ec4e2" TargetMode="External"/><Relationship Id="rId338" Type="http://schemas.openxmlformats.org/officeDocument/2006/relationships/image" Target="cid:9d975cd113" TargetMode="External"/><Relationship Id="rId359" Type="http://schemas.openxmlformats.org/officeDocument/2006/relationships/hyperlink" Target="cid:9d9111c2" TargetMode="External"/><Relationship Id="rId8" Type="http://schemas.openxmlformats.org/officeDocument/2006/relationships/image" Target="cid:7393133f13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42" Type="http://schemas.openxmlformats.org/officeDocument/2006/relationships/image" Target="cid:e129789e13" TargetMode="External"/><Relationship Id="rId163" Type="http://schemas.openxmlformats.org/officeDocument/2006/relationships/hyperlink" Target="cid:a6fd2d02" TargetMode="External"/><Relationship Id="rId184" Type="http://schemas.openxmlformats.org/officeDocument/2006/relationships/image" Target="cid:4d58e2a713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26" Type="http://schemas.openxmlformats.org/officeDocument/2006/relationships/image" Target="cid:964fe90e13" TargetMode="External"/><Relationship Id="rId447" Type="http://schemas.openxmlformats.org/officeDocument/2006/relationships/hyperlink" Target="cid:f3fbabf82" TargetMode="External"/><Relationship Id="rId230" Type="http://schemas.openxmlformats.org/officeDocument/2006/relationships/image" Target="cid:196d9a913" TargetMode="External"/><Relationship Id="rId251" Type="http://schemas.openxmlformats.org/officeDocument/2006/relationships/hyperlink" Target="cid:53f9d4bf2" TargetMode="External"/><Relationship Id="rId468" Type="http://schemas.openxmlformats.org/officeDocument/2006/relationships/image" Target="cid:f70f260213" TargetMode="External"/><Relationship Id="rId25" Type="http://schemas.openxmlformats.org/officeDocument/2006/relationships/hyperlink" Target="cid:97aae1182" TargetMode="External"/><Relationship Id="rId46" Type="http://schemas.openxmlformats.org/officeDocument/2006/relationships/image" Target="cid:cb1fd4e013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28" Type="http://schemas.openxmlformats.org/officeDocument/2006/relationships/image" Target="cid:88fc8e9d13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32" Type="http://schemas.openxmlformats.org/officeDocument/2006/relationships/image" Target="cid:c246516c13" TargetMode="External"/><Relationship Id="rId153" Type="http://schemas.openxmlformats.org/officeDocument/2006/relationships/hyperlink" Target="cid:ed7946d52" TargetMode="External"/><Relationship Id="rId174" Type="http://schemas.openxmlformats.org/officeDocument/2006/relationships/image" Target="cid:2421fe4c13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381" Type="http://schemas.openxmlformats.org/officeDocument/2006/relationships/hyperlink" Target="cid:b9568b732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458" Type="http://schemas.openxmlformats.org/officeDocument/2006/relationships/image" Target="cid:9ab5e32213" TargetMode="External"/><Relationship Id="rId15" Type="http://schemas.openxmlformats.org/officeDocument/2006/relationships/hyperlink" Target="cid:7dde59952" TargetMode="External"/><Relationship Id="rId36" Type="http://schemas.openxmlformats.org/officeDocument/2006/relationships/image" Target="cid:bbb2dea413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283" Type="http://schemas.openxmlformats.org/officeDocument/2006/relationships/hyperlink" Target="cid:d51f220c2" TargetMode="External"/><Relationship Id="rId318" Type="http://schemas.openxmlformats.org/officeDocument/2006/relationships/image" Target="cid:5588ec7013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99" Type="http://schemas.openxmlformats.org/officeDocument/2006/relationships/hyperlink" Target="cid:6fdc68d82" TargetMode="External"/><Relationship Id="rId101" Type="http://schemas.openxmlformats.org/officeDocument/2006/relationships/hyperlink" Target="cid:750aa1bc2" TargetMode="External"/><Relationship Id="rId122" Type="http://schemas.openxmlformats.org/officeDocument/2006/relationships/image" Target="cid:a88b2fa613" TargetMode="External"/><Relationship Id="rId143" Type="http://schemas.openxmlformats.org/officeDocument/2006/relationships/hyperlink" Target="cid:e2636a2d2" TargetMode="External"/><Relationship Id="rId164" Type="http://schemas.openxmlformats.org/officeDocument/2006/relationships/image" Target="cid:a6fd2fd13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371" Type="http://schemas.openxmlformats.org/officeDocument/2006/relationships/hyperlink" Target="cid:4276af462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27" Type="http://schemas.openxmlformats.org/officeDocument/2006/relationships/hyperlink" Target="cid:a5bfde7a2" TargetMode="External"/><Relationship Id="rId448" Type="http://schemas.openxmlformats.org/officeDocument/2006/relationships/image" Target="cid:f3fbac1e13" TargetMode="External"/><Relationship Id="rId469" Type="http://schemas.openxmlformats.org/officeDocument/2006/relationships/hyperlink" Target="cid:1643af6f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52" Type="http://schemas.openxmlformats.org/officeDocument/2006/relationships/image" Target="cid:53f9d4e613" TargetMode="External"/><Relationship Id="rId273" Type="http://schemas.openxmlformats.org/officeDocument/2006/relationships/hyperlink" Target="cid:bb0832652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329" Type="http://schemas.openxmlformats.org/officeDocument/2006/relationships/hyperlink" Target="cid:89df9e5f2" TargetMode="External"/><Relationship Id="rId47" Type="http://schemas.openxmlformats.org/officeDocument/2006/relationships/hyperlink" Target="cid:d0b588612" TargetMode="External"/><Relationship Id="rId68" Type="http://schemas.openxmlformats.org/officeDocument/2006/relationships/image" Target="cid:392276913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33" Type="http://schemas.openxmlformats.org/officeDocument/2006/relationships/hyperlink" Target="cid:c8af4ef42" TargetMode="External"/><Relationship Id="rId154" Type="http://schemas.openxmlformats.org/officeDocument/2006/relationships/image" Target="cid:ed79471e13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17" Type="http://schemas.openxmlformats.org/officeDocument/2006/relationships/hyperlink" Target="cid:81b7b20d2" TargetMode="External"/><Relationship Id="rId438" Type="http://schemas.openxmlformats.org/officeDocument/2006/relationships/image" Target="cid:cef11cb313" TargetMode="External"/><Relationship Id="rId459" Type="http://schemas.openxmlformats.org/officeDocument/2006/relationships/hyperlink" Target="cid:9ffc73f8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42" Type="http://schemas.openxmlformats.org/officeDocument/2006/relationships/image" Target="cid:2accc0ec13" TargetMode="External"/><Relationship Id="rId263" Type="http://schemas.openxmlformats.org/officeDocument/2006/relationships/hyperlink" Target="cid:7d2b2ff72" TargetMode="External"/><Relationship Id="rId284" Type="http://schemas.openxmlformats.org/officeDocument/2006/relationships/image" Target="cid:d51f223613" TargetMode="External"/><Relationship Id="rId319" Type="http://schemas.openxmlformats.org/officeDocument/2006/relationships/hyperlink" Target="cid:64f5efd42" TargetMode="External"/><Relationship Id="rId470" Type="http://schemas.openxmlformats.org/officeDocument/2006/relationships/image" Target="cid:1643af9513" TargetMode="External"/><Relationship Id="rId37" Type="http://schemas.openxmlformats.org/officeDocument/2006/relationships/hyperlink" Target="cid:bbb631c12" TargetMode="External"/><Relationship Id="rId58" Type="http://schemas.openxmlformats.org/officeDocument/2006/relationships/image" Target="cid:eca83a0c13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23" Type="http://schemas.openxmlformats.org/officeDocument/2006/relationships/hyperlink" Target="cid:b896ad462" TargetMode="External"/><Relationship Id="rId144" Type="http://schemas.openxmlformats.org/officeDocument/2006/relationships/image" Target="cid:e2636a6713" TargetMode="External"/><Relationship Id="rId330" Type="http://schemas.openxmlformats.org/officeDocument/2006/relationships/image" Target="cid:89dfa1d413" TargetMode="External"/><Relationship Id="rId90" Type="http://schemas.openxmlformats.org/officeDocument/2006/relationships/image" Target="cid:3c6fa8b013" TargetMode="External"/><Relationship Id="rId165" Type="http://schemas.openxmlformats.org/officeDocument/2006/relationships/hyperlink" Target="cid:a9baa6a2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72" Type="http://schemas.openxmlformats.org/officeDocument/2006/relationships/image" Target="cid:4276af6213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28" Type="http://schemas.openxmlformats.org/officeDocument/2006/relationships/image" Target="cid:a5bfdea013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32" Type="http://schemas.openxmlformats.org/officeDocument/2006/relationships/image" Target="cid:7e6338613" TargetMode="External"/><Relationship Id="rId253" Type="http://schemas.openxmlformats.org/officeDocument/2006/relationships/hyperlink" Target="cid:592330e12" TargetMode="External"/><Relationship Id="rId274" Type="http://schemas.openxmlformats.org/officeDocument/2006/relationships/image" Target="cid:bb08328813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27" Type="http://schemas.openxmlformats.org/officeDocument/2006/relationships/hyperlink" Target="cid:9cc12f202" TargetMode="External"/><Relationship Id="rId48" Type="http://schemas.openxmlformats.org/officeDocument/2006/relationships/image" Target="cid:d0b5888713" TargetMode="External"/><Relationship Id="rId69" Type="http://schemas.openxmlformats.org/officeDocument/2006/relationships/hyperlink" Target="cid:e0ef2af2" TargetMode="External"/><Relationship Id="rId113" Type="http://schemas.openxmlformats.org/officeDocument/2006/relationships/hyperlink" Target="cid:93d06cfe2" TargetMode="External"/><Relationship Id="rId134" Type="http://schemas.openxmlformats.org/officeDocument/2006/relationships/image" Target="cid:c8af4f1913" TargetMode="External"/><Relationship Id="rId320" Type="http://schemas.openxmlformats.org/officeDocument/2006/relationships/image" Target="cid:64f5effa13" TargetMode="External"/><Relationship Id="rId80" Type="http://schemas.openxmlformats.org/officeDocument/2006/relationships/image" Target="cid:27d58f7c13" TargetMode="External"/><Relationship Id="rId155" Type="http://schemas.openxmlformats.org/officeDocument/2006/relationships/hyperlink" Target="cid:f09b1ba62" TargetMode="External"/><Relationship Id="rId176" Type="http://schemas.openxmlformats.org/officeDocument/2006/relationships/image" Target="cid:2a30ebbf13" TargetMode="External"/><Relationship Id="rId197" Type="http://schemas.openxmlformats.org/officeDocument/2006/relationships/hyperlink" Target="cid:9a94d6742" TargetMode="External"/><Relationship Id="rId341" Type="http://schemas.openxmlformats.org/officeDocument/2006/relationships/hyperlink" Target="cid:b23869842" TargetMode="External"/><Relationship Id="rId362" Type="http://schemas.openxmlformats.org/officeDocument/2006/relationships/image" Target="cid:193e37f713" TargetMode="External"/><Relationship Id="rId383" Type="http://schemas.openxmlformats.org/officeDocument/2006/relationships/hyperlink" Target="cid:cd6ed5c92" TargetMode="External"/><Relationship Id="rId418" Type="http://schemas.openxmlformats.org/officeDocument/2006/relationships/image" Target="cid:81b7b22f13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22" Type="http://schemas.openxmlformats.org/officeDocument/2006/relationships/image" Target="cid:e7d8c5be13" TargetMode="External"/><Relationship Id="rId243" Type="http://schemas.openxmlformats.org/officeDocument/2006/relationships/hyperlink" Target="cid:2fee70f82" TargetMode="External"/><Relationship Id="rId264" Type="http://schemas.openxmlformats.org/officeDocument/2006/relationships/image" Target="cid:7d2b301d13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471" Type="http://schemas.openxmlformats.org/officeDocument/2006/relationships/hyperlink" Target="cid:c5b52bce2" TargetMode="External"/><Relationship Id="rId17" Type="http://schemas.openxmlformats.org/officeDocument/2006/relationships/hyperlink" Target="cid:883802342" TargetMode="External"/><Relationship Id="rId38" Type="http://schemas.openxmlformats.org/officeDocument/2006/relationships/image" Target="cid:bbb631eb13" TargetMode="External"/><Relationship Id="rId59" Type="http://schemas.openxmlformats.org/officeDocument/2006/relationships/hyperlink" Target="cid:ef30262e2" TargetMode="External"/><Relationship Id="rId103" Type="http://schemas.openxmlformats.org/officeDocument/2006/relationships/hyperlink" Target="cid:7a31edb12" TargetMode="External"/><Relationship Id="rId124" Type="http://schemas.openxmlformats.org/officeDocument/2006/relationships/image" Target="cid:b896ad6d13" TargetMode="External"/><Relationship Id="rId310" Type="http://schemas.openxmlformats.org/officeDocument/2006/relationships/image" Target="cid:2c47223813" TargetMode="External"/><Relationship Id="rId70" Type="http://schemas.openxmlformats.org/officeDocument/2006/relationships/image" Target="cid:e0ef2d2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66" Type="http://schemas.openxmlformats.org/officeDocument/2006/relationships/image" Target="cid:a9baa8e13" TargetMode="External"/><Relationship Id="rId187" Type="http://schemas.openxmlformats.org/officeDocument/2006/relationships/hyperlink" Target="cid:579a7efa2" TargetMode="External"/><Relationship Id="rId331" Type="http://schemas.openxmlformats.org/officeDocument/2006/relationships/hyperlink" Target="cid:8e511c9c2" TargetMode="External"/><Relationship Id="rId352" Type="http://schemas.openxmlformats.org/officeDocument/2006/relationships/image" Target="cid:cd2d50ae13" TargetMode="External"/><Relationship Id="rId373" Type="http://schemas.openxmlformats.org/officeDocument/2006/relationships/hyperlink" Target="cid:488d1aa72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12" Type="http://schemas.openxmlformats.org/officeDocument/2006/relationships/image" Target="cid:c607a81c13" TargetMode="External"/><Relationship Id="rId233" Type="http://schemas.openxmlformats.org/officeDocument/2006/relationships/hyperlink" Target="cid:bf349ae2" TargetMode="External"/><Relationship Id="rId254" Type="http://schemas.openxmlformats.org/officeDocument/2006/relationships/image" Target="cid:5923310913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75" Type="http://schemas.openxmlformats.org/officeDocument/2006/relationships/hyperlink" Target="cid:bb0a5c3f2" TargetMode="External"/><Relationship Id="rId296" Type="http://schemas.openxmlformats.org/officeDocument/2006/relationships/image" Target="cid:ea6dd08913" TargetMode="External"/><Relationship Id="rId300" Type="http://schemas.openxmlformats.org/officeDocument/2006/relationships/image" Target="cid:fe112e9913" TargetMode="External"/><Relationship Id="rId461" Type="http://schemas.openxmlformats.org/officeDocument/2006/relationships/hyperlink" Target="cid:c6f2111c2" TargetMode="External"/><Relationship Id="rId60" Type="http://schemas.openxmlformats.org/officeDocument/2006/relationships/image" Target="cid:ef302654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56" Type="http://schemas.openxmlformats.org/officeDocument/2006/relationships/image" Target="cid:f09b1bd013" TargetMode="External"/><Relationship Id="rId177" Type="http://schemas.openxmlformats.org/officeDocument/2006/relationships/hyperlink" Target="cid:2e6f58082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42" Type="http://schemas.openxmlformats.org/officeDocument/2006/relationships/image" Target="cid:b23869a713" TargetMode="External"/><Relationship Id="rId363" Type="http://schemas.openxmlformats.org/officeDocument/2006/relationships/hyperlink" Target="cid:1e6ccfd42" TargetMode="External"/><Relationship Id="rId384" Type="http://schemas.openxmlformats.org/officeDocument/2006/relationships/image" Target="cid:cd6ed5f013" TargetMode="External"/><Relationship Id="rId419" Type="http://schemas.openxmlformats.org/officeDocument/2006/relationships/hyperlink" Target="cid:87b1650d2" TargetMode="External"/><Relationship Id="rId202" Type="http://schemas.openxmlformats.org/officeDocument/2006/relationships/image" Target="cid:a60cacae13" TargetMode="External"/><Relationship Id="rId223" Type="http://schemas.openxmlformats.org/officeDocument/2006/relationships/hyperlink" Target="cid:ed01ac172" TargetMode="External"/><Relationship Id="rId244" Type="http://schemas.openxmlformats.org/officeDocument/2006/relationships/image" Target="cid:2fee711c13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39" Type="http://schemas.openxmlformats.org/officeDocument/2006/relationships/hyperlink" Target="cid:bbbaca6d2" TargetMode="External"/><Relationship Id="rId265" Type="http://schemas.openxmlformats.org/officeDocument/2006/relationships/hyperlink" Target="cid:8c9b5667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472" Type="http://schemas.openxmlformats.org/officeDocument/2006/relationships/image" Target="cid:c5b52bf313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25" Type="http://schemas.openxmlformats.org/officeDocument/2006/relationships/hyperlink" Target="cid:b8993a7d2" TargetMode="External"/><Relationship Id="rId146" Type="http://schemas.openxmlformats.org/officeDocument/2006/relationships/image" Target="cid:e293c51913" TargetMode="External"/><Relationship Id="rId167" Type="http://schemas.openxmlformats.org/officeDocument/2006/relationships/hyperlink" Target="cid:fa4c65f2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32" Type="http://schemas.openxmlformats.org/officeDocument/2006/relationships/image" Target="cid:8e511cc513" TargetMode="External"/><Relationship Id="rId353" Type="http://schemas.openxmlformats.org/officeDocument/2006/relationships/hyperlink" Target="cid:d12328e62" TargetMode="External"/><Relationship Id="rId374" Type="http://schemas.openxmlformats.org/officeDocument/2006/relationships/image" Target="cid:488d1ad013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234" Type="http://schemas.openxmlformats.org/officeDocument/2006/relationships/image" Target="cid:bf349d213" TargetMode="External"/><Relationship Id="rId420" Type="http://schemas.openxmlformats.org/officeDocument/2006/relationships/image" Target="cid:87b16533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55" Type="http://schemas.openxmlformats.org/officeDocument/2006/relationships/hyperlink" Target="cid:688eac6f2" TargetMode="External"/><Relationship Id="rId276" Type="http://schemas.openxmlformats.org/officeDocument/2006/relationships/image" Target="cid:bb0a5c6213" TargetMode="External"/><Relationship Id="rId297" Type="http://schemas.openxmlformats.org/officeDocument/2006/relationships/hyperlink" Target="cid:f8f29c962" TargetMode="External"/><Relationship Id="rId441" Type="http://schemas.openxmlformats.org/officeDocument/2006/relationships/hyperlink" Target="cid:d943ccc62" TargetMode="External"/><Relationship Id="rId462" Type="http://schemas.openxmlformats.org/officeDocument/2006/relationships/image" Target="cid:c6f2114013" TargetMode="External"/><Relationship Id="rId40" Type="http://schemas.openxmlformats.org/officeDocument/2006/relationships/image" Target="cid:bbbaca8f13" TargetMode="External"/><Relationship Id="rId115" Type="http://schemas.openxmlformats.org/officeDocument/2006/relationships/hyperlink" Target="cid:9917342c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22" Type="http://schemas.openxmlformats.org/officeDocument/2006/relationships/image" Target="cid:7569af6313" TargetMode="External"/><Relationship Id="rId343" Type="http://schemas.openxmlformats.org/officeDocument/2006/relationships/hyperlink" Target="cid:b85e622f2" TargetMode="External"/><Relationship Id="rId364" Type="http://schemas.openxmlformats.org/officeDocument/2006/relationships/image" Target="cid:1e6ccffa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473" Type="http://schemas.openxmlformats.org/officeDocument/2006/relationships/hyperlink" Target="cid:cac018a42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463" Type="http://schemas.openxmlformats.org/officeDocument/2006/relationships/hyperlink" Target="cid:cd46ec84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474" Type="http://schemas.openxmlformats.org/officeDocument/2006/relationships/image" Target="cid:cac018c913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464" Type="http://schemas.openxmlformats.org/officeDocument/2006/relationships/image" Target="cid:cd46eca713" TargetMode="External"/><Relationship Id="rId303" Type="http://schemas.openxmlformats.org/officeDocument/2006/relationships/hyperlink" Target="cid:8584637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476" Type="http://schemas.openxmlformats.org/officeDocument/2006/relationships/image" Target="cid:cfe06461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M40"/>
  <sheetViews>
    <sheetView showGridLines="0" tabSelected="1" workbookViewId="0">
      <pane xSplit="1" ySplit="3" topLeftCell="B10" activePane="bottomRight" state="frozen"/>
      <selection pane="topRight" activeCell="B1" sqref="B1"/>
      <selection pane="bottomLeft" activeCell="A4" sqref="A4"/>
      <selection pane="bottomRight" activeCell="K31" sqref="K31"/>
    </sheetView>
  </sheetViews>
  <sheetFormatPr defaultRowHeight="11.25"/>
  <cols>
    <col min="1" max="1" width="7.75" style="1" customWidth="1"/>
    <col min="2" max="2" width="4.5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3">
      <c r="A1" s="5"/>
      <c r="B1" s="6"/>
      <c r="C1" s="7"/>
      <c r="D1" s="8"/>
      <c r="E1" s="9" t="s">
        <v>0</v>
      </c>
      <c r="F1" s="23" t="s">
        <v>1</v>
      </c>
      <c r="G1" s="10" t="s">
        <v>43</v>
      </c>
      <c r="H1" s="23" t="s">
        <v>2</v>
      </c>
      <c r="I1" s="17" t="s">
        <v>41</v>
      </c>
      <c r="J1" s="18" t="s">
        <v>42</v>
      </c>
      <c r="K1" s="19" t="s">
        <v>44</v>
      </c>
      <c r="L1" s="19" t="s">
        <v>45</v>
      </c>
    </row>
    <row r="2" spans="1:13">
      <c r="A2" s="11" t="s">
        <v>3</v>
      </c>
      <c r="B2" s="12"/>
      <c r="C2" s="60" t="s">
        <v>4</v>
      </c>
      <c r="D2" s="60"/>
      <c r="E2" s="13"/>
      <c r="F2" s="24"/>
      <c r="G2" s="14"/>
      <c r="H2" s="24"/>
      <c r="I2" s="20"/>
      <c r="J2" s="21"/>
      <c r="K2" s="22"/>
      <c r="L2" s="22"/>
    </row>
    <row r="3" spans="1:13">
      <c r="A3" s="62" t="s">
        <v>5</v>
      </c>
      <c r="B3" s="62"/>
      <c r="C3" s="62"/>
      <c r="D3" s="62"/>
      <c r="E3" s="15">
        <f>SUM(E4:E40)</f>
        <v>12979852.0458</v>
      </c>
      <c r="F3" s="25">
        <f>RA!I7</f>
        <v>1702128.4034</v>
      </c>
      <c r="G3" s="16">
        <f>SUM(G4:G40)</f>
        <v>11277723.6424</v>
      </c>
      <c r="H3" s="27">
        <f>RA!J7</f>
        <v>13.1136194572478</v>
      </c>
      <c r="I3" s="20">
        <f>SUM(I4:I40)</f>
        <v>12979856.306392144</v>
      </c>
      <c r="J3" s="21">
        <f>SUM(J4:J40)</f>
        <v>11277723.654545059</v>
      </c>
      <c r="K3" s="22">
        <f>E3-I3</f>
        <v>-4.2605921439826488</v>
      </c>
      <c r="L3" s="22">
        <f>G3-J3</f>
        <v>-1.2145059183239937E-2</v>
      </c>
    </row>
    <row r="4" spans="1:13">
      <c r="A4" s="63">
        <f>RA!A8</f>
        <v>42312</v>
      </c>
      <c r="B4" s="12">
        <v>12</v>
      </c>
      <c r="C4" s="61" t="s">
        <v>6</v>
      </c>
      <c r="D4" s="61"/>
      <c r="E4" s="15">
        <f>VLOOKUP(C4,RA!B8:D36,3,0)</f>
        <v>489977.68949999998</v>
      </c>
      <c r="F4" s="25">
        <f>VLOOKUP(C4,RA!B8:I39,8,0)</f>
        <v>129859.51459999999</v>
      </c>
      <c r="G4" s="16">
        <f t="shared" ref="G4:G40" si="0">E4-F4</f>
        <v>360118.17489999998</v>
      </c>
      <c r="H4" s="27">
        <f>RA!J8</f>
        <v>26.503148486723099</v>
      </c>
      <c r="I4" s="20">
        <f>VLOOKUP(B4,RMS!B:D,3,FALSE)</f>
        <v>489978.30244017101</v>
      </c>
      <c r="J4" s="21">
        <f>VLOOKUP(B4,RMS!B:E,4,FALSE)</f>
        <v>360118.188088889</v>
      </c>
      <c r="K4" s="22">
        <f t="shared" ref="K4:K40" si="1">E4-I4</f>
        <v>-0.61294017103500664</v>
      </c>
      <c r="L4" s="22">
        <f t="shared" ref="L4:L40" si="2">G4-J4</f>
        <v>-1.318888901732862E-2</v>
      </c>
    </row>
    <row r="5" spans="1:13">
      <c r="A5" s="63"/>
      <c r="B5" s="12">
        <v>13</v>
      </c>
      <c r="C5" s="61" t="s">
        <v>7</v>
      </c>
      <c r="D5" s="61"/>
      <c r="E5" s="15">
        <f>VLOOKUP(C5,RA!B8:D37,3,0)</f>
        <v>57157.740100000003</v>
      </c>
      <c r="F5" s="25">
        <f>VLOOKUP(C5,RA!B9:I40,8,0)</f>
        <v>13719.8397</v>
      </c>
      <c r="G5" s="16">
        <f t="shared" si="0"/>
        <v>43437.900399999999</v>
      </c>
      <c r="H5" s="27">
        <f>RA!J9</f>
        <v>24.003467729823701</v>
      </c>
      <c r="I5" s="20">
        <f>VLOOKUP(B5,RMS!B:D,3,FALSE)</f>
        <v>57157.771631283598</v>
      </c>
      <c r="J5" s="21">
        <f>VLOOKUP(B5,RMS!B:E,4,FALSE)</f>
        <v>43437.901566590997</v>
      </c>
      <c r="K5" s="22">
        <f t="shared" si="1"/>
        <v>-3.1531283595541026E-2</v>
      </c>
      <c r="L5" s="22">
        <f t="shared" si="2"/>
        <v>-1.1665909987641498E-3</v>
      </c>
      <c r="M5" s="32"/>
    </row>
    <row r="6" spans="1:13">
      <c r="A6" s="63"/>
      <c r="B6" s="12">
        <v>14</v>
      </c>
      <c r="C6" s="61" t="s">
        <v>8</v>
      </c>
      <c r="D6" s="61"/>
      <c r="E6" s="15">
        <f>VLOOKUP(C6,RA!B10:D38,3,0)</f>
        <v>82060.865999999995</v>
      </c>
      <c r="F6" s="25">
        <f>VLOOKUP(C6,RA!B10:I41,8,0)</f>
        <v>24702.2323</v>
      </c>
      <c r="G6" s="16">
        <f t="shared" si="0"/>
        <v>57358.633699999991</v>
      </c>
      <c r="H6" s="27">
        <f>RA!J10</f>
        <v>30.102329531837999</v>
      </c>
      <c r="I6" s="20">
        <f>VLOOKUP(B6,RMS!B:D,3,FALSE)</f>
        <v>82062.628297450996</v>
      </c>
      <c r="J6" s="21">
        <f>VLOOKUP(B6,RMS!B:E,4,FALSE)</f>
        <v>57358.634076960603</v>
      </c>
      <c r="K6" s="22">
        <f>E6-I6</f>
        <v>-1.7622974510013591</v>
      </c>
      <c r="L6" s="22">
        <f t="shared" si="2"/>
        <v>-3.7696061190217733E-4</v>
      </c>
      <c r="M6" s="32"/>
    </row>
    <row r="7" spans="1:13">
      <c r="A7" s="63"/>
      <c r="B7" s="12">
        <v>15</v>
      </c>
      <c r="C7" s="61" t="s">
        <v>9</v>
      </c>
      <c r="D7" s="61"/>
      <c r="E7" s="15">
        <f>VLOOKUP(C7,RA!B10:D39,3,0)</f>
        <v>46414.645600000003</v>
      </c>
      <c r="F7" s="25">
        <f>VLOOKUP(C7,RA!B11:I42,8,0)</f>
        <v>11192.4537</v>
      </c>
      <c r="G7" s="16">
        <f t="shared" si="0"/>
        <v>35222.191900000005</v>
      </c>
      <c r="H7" s="27">
        <f>RA!J11</f>
        <v>24.1140561461057</v>
      </c>
      <c r="I7" s="20">
        <f>VLOOKUP(B7,RMS!B:D,3,FALSE)</f>
        <v>46414.677351282102</v>
      </c>
      <c r="J7" s="21">
        <f>VLOOKUP(B7,RMS!B:E,4,FALSE)</f>
        <v>35222.192176923098</v>
      </c>
      <c r="K7" s="22">
        <f t="shared" si="1"/>
        <v>-3.1751282098412048E-2</v>
      </c>
      <c r="L7" s="22">
        <f t="shared" si="2"/>
        <v>-2.7692309231497347E-4</v>
      </c>
      <c r="M7" s="32"/>
    </row>
    <row r="8" spans="1:13">
      <c r="A8" s="63"/>
      <c r="B8" s="12">
        <v>16</v>
      </c>
      <c r="C8" s="61" t="s">
        <v>10</v>
      </c>
      <c r="D8" s="61"/>
      <c r="E8" s="15">
        <f>VLOOKUP(C8,RA!B12:D39,3,0)</f>
        <v>178163.99900000001</v>
      </c>
      <c r="F8" s="25">
        <f>VLOOKUP(C8,RA!B12:I43,8,0)</f>
        <v>31436.448700000001</v>
      </c>
      <c r="G8" s="16">
        <f t="shared" si="0"/>
        <v>146727.5503</v>
      </c>
      <c r="H8" s="27">
        <f>RA!J12</f>
        <v>17.6446694486241</v>
      </c>
      <c r="I8" s="20">
        <f>VLOOKUP(B8,RMS!B:D,3,FALSE)</f>
        <v>178164.02569401701</v>
      </c>
      <c r="J8" s="21">
        <f>VLOOKUP(B8,RMS!B:E,4,FALSE)</f>
        <v>146727.54923675201</v>
      </c>
      <c r="K8" s="22">
        <f t="shared" si="1"/>
        <v>-2.6694016996771097E-2</v>
      </c>
      <c r="L8" s="22">
        <f t="shared" si="2"/>
        <v>1.0632479970809072E-3</v>
      </c>
      <c r="M8" s="32"/>
    </row>
    <row r="9" spans="1:13">
      <c r="A9" s="63"/>
      <c r="B9" s="12">
        <v>17</v>
      </c>
      <c r="C9" s="61" t="s">
        <v>11</v>
      </c>
      <c r="D9" s="61"/>
      <c r="E9" s="15">
        <f>VLOOKUP(C9,RA!B12:D40,3,0)</f>
        <v>262843.93410000001</v>
      </c>
      <c r="F9" s="25">
        <f>VLOOKUP(C9,RA!B13:I44,8,0)</f>
        <v>70969.921900000001</v>
      </c>
      <c r="G9" s="16">
        <f t="shared" si="0"/>
        <v>191874.0122</v>
      </c>
      <c r="H9" s="27">
        <f>RA!J13</f>
        <v>27.000783618236099</v>
      </c>
      <c r="I9" s="20">
        <f>VLOOKUP(B9,RMS!B:D,3,FALSE)</f>
        <v>262844.12048803398</v>
      </c>
      <c r="J9" s="21">
        <f>VLOOKUP(B9,RMS!B:E,4,FALSE)</f>
        <v>191874.00924359</v>
      </c>
      <c r="K9" s="22">
        <f t="shared" si="1"/>
        <v>-0.18638803396606818</v>
      </c>
      <c r="L9" s="22">
        <f t="shared" si="2"/>
        <v>2.9564099968411028E-3</v>
      </c>
      <c r="M9" s="32"/>
    </row>
    <row r="10" spans="1:13">
      <c r="A10" s="63"/>
      <c r="B10" s="12">
        <v>18</v>
      </c>
      <c r="C10" s="61" t="s">
        <v>12</v>
      </c>
      <c r="D10" s="61"/>
      <c r="E10" s="15">
        <f>VLOOKUP(C10,RA!B14:D41,3,0)</f>
        <v>119279.48480000001</v>
      </c>
      <c r="F10" s="25">
        <f>VLOOKUP(C10,RA!B14:I45,8,0)</f>
        <v>25435.830300000001</v>
      </c>
      <c r="G10" s="16">
        <f t="shared" si="0"/>
        <v>93843.654500000004</v>
      </c>
      <c r="H10" s="27">
        <f>RA!J14</f>
        <v>21.324564188593801</v>
      </c>
      <c r="I10" s="20">
        <f>VLOOKUP(B10,RMS!B:D,3,FALSE)</f>
        <v>119279.481547009</v>
      </c>
      <c r="J10" s="21">
        <f>VLOOKUP(B10,RMS!B:E,4,FALSE)</f>
        <v>93843.656112820507</v>
      </c>
      <c r="K10" s="22">
        <f t="shared" si="1"/>
        <v>3.252991009503603E-3</v>
      </c>
      <c r="L10" s="22">
        <f t="shared" si="2"/>
        <v>-1.6128205024870113E-3</v>
      </c>
      <c r="M10" s="32"/>
    </row>
    <row r="11" spans="1:13">
      <c r="A11" s="63"/>
      <c r="B11" s="12">
        <v>19</v>
      </c>
      <c r="C11" s="61" t="s">
        <v>13</v>
      </c>
      <c r="D11" s="61"/>
      <c r="E11" s="15">
        <f>VLOOKUP(C11,RA!B14:D42,3,0)</f>
        <v>112752.7547</v>
      </c>
      <c r="F11" s="25">
        <f>VLOOKUP(C11,RA!B15:I46,8,0)</f>
        <v>22352.6914</v>
      </c>
      <c r="G11" s="16">
        <f t="shared" si="0"/>
        <v>90400.063300000009</v>
      </c>
      <c r="H11" s="27">
        <f>RA!J15</f>
        <v>19.824519107735799</v>
      </c>
      <c r="I11" s="20">
        <f>VLOOKUP(B11,RMS!B:D,3,FALSE)</f>
        <v>112752.79741282</v>
      </c>
      <c r="J11" s="21">
        <f>VLOOKUP(B11,RMS!B:E,4,FALSE)</f>
        <v>90400.063175213698</v>
      </c>
      <c r="K11" s="22">
        <f t="shared" si="1"/>
        <v>-4.2712819995358586E-2</v>
      </c>
      <c r="L11" s="22">
        <f t="shared" si="2"/>
        <v>1.2478631106205285E-4</v>
      </c>
      <c r="M11" s="32"/>
    </row>
    <row r="12" spans="1:13">
      <c r="A12" s="63"/>
      <c r="B12" s="12">
        <v>21</v>
      </c>
      <c r="C12" s="61" t="s">
        <v>14</v>
      </c>
      <c r="D12" s="61"/>
      <c r="E12" s="15">
        <f>VLOOKUP(C12,RA!B16:D43,3,0)</f>
        <v>553908.13370000001</v>
      </c>
      <c r="F12" s="25">
        <f>VLOOKUP(C12,RA!B16:I47,8,0)</f>
        <v>36552.595399999998</v>
      </c>
      <c r="G12" s="16">
        <f t="shared" si="0"/>
        <v>517355.53830000001</v>
      </c>
      <c r="H12" s="27">
        <f>RA!J16</f>
        <v>6.5990356841008397</v>
      </c>
      <c r="I12" s="20">
        <f>VLOOKUP(B12,RMS!B:D,3,FALSE)</f>
        <v>553907.78166666697</v>
      </c>
      <c r="J12" s="21">
        <f>VLOOKUP(B12,RMS!B:E,4,FALSE)</f>
        <v>517355.53876666701</v>
      </c>
      <c r="K12" s="22">
        <f t="shared" si="1"/>
        <v>0.3520333330379799</v>
      </c>
      <c r="L12" s="22">
        <f t="shared" si="2"/>
        <v>-4.6666699927300215E-4</v>
      </c>
      <c r="M12" s="32"/>
    </row>
    <row r="13" spans="1:13">
      <c r="A13" s="63"/>
      <c r="B13" s="12">
        <v>22</v>
      </c>
      <c r="C13" s="61" t="s">
        <v>15</v>
      </c>
      <c r="D13" s="61"/>
      <c r="E13" s="15">
        <f>VLOOKUP(C13,RA!B16:D44,3,0)</f>
        <v>346043.86820000003</v>
      </c>
      <c r="F13" s="25">
        <f>VLOOKUP(C13,RA!B17:I48,8,0)</f>
        <v>44526.0533</v>
      </c>
      <c r="G13" s="16">
        <f t="shared" si="0"/>
        <v>301517.8149</v>
      </c>
      <c r="H13" s="27">
        <f>RA!J17</f>
        <v>12.8671701456839</v>
      </c>
      <c r="I13" s="20">
        <f>VLOOKUP(B13,RMS!B:D,3,FALSE)</f>
        <v>346043.80674529902</v>
      </c>
      <c r="J13" s="21">
        <f>VLOOKUP(B13,RMS!B:E,4,FALSE)</f>
        <v>301517.81484359002</v>
      </c>
      <c r="K13" s="22">
        <f t="shared" si="1"/>
        <v>6.1454701004549861E-2</v>
      </c>
      <c r="L13" s="22">
        <f t="shared" si="2"/>
        <v>5.640997551381588E-5</v>
      </c>
      <c r="M13" s="32"/>
    </row>
    <row r="14" spans="1:13">
      <c r="A14" s="63"/>
      <c r="B14" s="12">
        <v>23</v>
      </c>
      <c r="C14" s="61" t="s">
        <v>16</v>
      </c>
      <c r="D14" s="61"/>
      <c r="E14" s="15">
        <f>VLOOKUP(C14,RA!B18:D45,3,0)</f>
        <v>1155388.5797999999</v>
      </c>
      <c r="F14" s="25">
        <f>VLOOKUP(C14,RA!B18:I49,8,0)</f>
        <v>187001.28510000001</v>
      </c>
      <c r="G14" s="16">
        <f t="shared" si="0"/>
        <v>968387.29469999997</v>
      </c>
      <c r="H14" s="27">
        <f>RA!J18</f>
        <v>16.185142242999301</v>
      </c>
      <c r="I14" s="20">
        <f>VLOOKUP(B14,RMS!B:D,3,FALSE)</f>
        <v>1155388.6574905999</v>
      </c>
      <c r="J14" s="21">
        <f>VLOOKUP(B14,RMS!B:E,4,FALSE)</f>
        <v>968387.30540170905</v>
      </c>
      <c r="K14" s="22">
        <f t="shared" si="1"/>
        <v>-7.7690599951893091E-2</v>
      </c>
      <c r="L14" s="22">
        <f t="shared" si="2"/>
        <v>-1.0701709077693522E-2</v>
      </c>
      <c r="M14" s="32"/>
    </row>
    <row r="15" spans="1:13">
      <c r="A15" s="63"/>
      <c r="B15" s="12">
        <v>24</v>
      </c>
      <c r="C15" s="61" t="s">
        <v>17</v>
      </c>
      <c r="D15" s="61"/>
      <c r="E15" s="15">
        <f>VLOOKUP(C15,RA!B18:D46,3,0)</f>
        <v>524051.40830000001</v>
      </c>
      <c r="F15" s="25">
        <f>VLOOKUP(C15,RA!B19:I50,8,0)</f>
        <v>42149.063900000001</v>
      </c>
      <c r="G15" s="16">
        <f t="shared" si="0"/>
        <v>481902.3444</v>
      </c>
      <c r="H15" s="27">
        <f>RA!J19</f>
        <v>8.0429254138882502</v>
      </c>
      <c r="I15" s="20">
        <f>VLOOKUP(B15,RMS!B:D,3,FALSE)</f>
        <v>524051.32110256399</v>
      </c>
      <c r="J15" s="21">
        <f>VLOOKUP(B15,RMS!B:E,4,FALSE)</f>
        <v>481902.34434102598</v>
      </c>
      <c r="K15" s="22">
        <f t="shared" si="1"/>
        <v>8.7197436019778252E-2</v>
      </c>
      <c r="L15" s="22">
        <f t="shared" si="2"/>
        <v>5.8974022977054119E-5</v>
      </c>
      <c r="M15" s="32"/>
    </row>
    <row r="16" spans="1:13">
      <c r="A16" s="63"/>
      <c r="B16" s="12">
        <v>25</v>
      </c>
      <c r="C16" s="61" t="s">
        <v>18</v>
      </c>
      <c r="D16" s="61"/>
      <c r="E16" s="15">
        <f>VLOOKUP(C16,RA!B20:D47,3,0)</f>
        <v>818643.93629999994</v>
      </c>
      <c r="F16" s="25">
        <f>VLOOKUP(C16,RA!B20:I51,8,0)</f>
        <v>83170.977700000003</v>
      </c>
      <c r="G16" s="16">
        <f t="shared" si="0"/>
        <v>735472.9585999999</v>
      </c>
      <c r="H16" s="27">
        <f>RA!J20</f>
        <v>10.159603462758801</v>
      </c>
      <c r="I16" s="20">
        <f>VLOOKUP(B16,RMS!B:D,3,FALSE)</f>
        <v>818643.88549999997</v>
      </c>
      <c r="J16" s="21">
        <f>VLOOKUP(B16,RMS!B:E,4,FALSE)</f>
        <v>735472.95860000001</v>
      </c>
      <c r="K16" s="22">
        <f t="shared" si="1"/>
        <v>5.0799999968148768E-2</v>
      </c>
      <c r="L16" s="22">
        <f t="shared" si="2"/>
        <v>0</v>
      </c>
      <c r="M16" s="32"/>
    </row>
    <row r="17" spans="1:13">
      <c r="A17" s="63"/>
      <c r="B17" s="12">
        <v>26</v>
      </c>
      <c r="C17" s="61" t="s">
        <v>19</v>
      </c>
      <c r="D17" s="61"/>
      <c r="E17" s="15">
        <f>VLOOKUP(C17,RA!B20:D48,3,0)</f>
        <v>270923.49209999997</v>
      </c>
      <c r="F17" s="25">
        <f>VLOOKUP(C17,RA!B21:I52,8,0)</f>
        <v>45192.061000000002</v>
      </c>
      <c r="G17" s="16">
        <f t="shared" si="0"/>
        <v>225731.43109999999</v>
      </c>
      <c r="H17" s="27">
        <f>RA!J21</f>
        <v>16.680746527259199</v>
      </c>
      <c r="I17" s="20">
        <f>VLOOKUP(B17,RMS!B:D,3,FALSE)</f>
        <v>270923.24613686599</v>
      </c>
      <c r="J17" s="21">
        <f>VLOOKUP(B17,RMS!B:E,4,FALSE)</f>
        <v>225731.43087764899</v>
      </c>
      <c r="K17" s="22">
        <f t="shared" si="1"/>
        <v>0.24596313398797065</v>
      </c>
      <c r="L17" s="22">
        <f t="shared" si="2"/>
        <v>2.2235099459066987E-4</v>
      </c>
      <c r="M17" s="32"/>
    </row>
    <row r="18" spans="1:13">
      <c r="A18" s="63"/>
      <c r="B18" s="12">
        <v>27</v>
      </c>
      <c r="C18" s="61" t="s">
        <v>20</v>
      </c>
      <c r="D18" s="61"/>
      <c r="E18" s="15">
        <f>VLOOKUP(C18,RA!B22:D49,3,0)</f>
        <v>872462.31480000005</v>
      </c>
      <c r="F18" s="25">
        <f>VLOOKUP(C18,RA!B22:I53,8,0)</f>
        <v>108006.9044</v>
      </c>
      <c r="G18" s="16">
        <f t="shared" si="0"/>
        <v>764455.41040000005</v>
      </c>
      <c r="H18" s="27">
        <f>RA!J22</f>
        <v>12.3795495310028</v>
      </c>
      <c r="I18" s="20">
        <f>VLOOKUP(B18,RMS!B:D,3,FALSE)</f>
        <v>872463.4791</v>
      </c>
      <c r="J18" s="21">
        <f>VLOOKUP(B18,RMS!B:E,4,FALSE)</f>
        <v>764455.41150000005</v>
      </c>
      <c r="K18" s="22">
        <f t="shared" si="1"/>
        <v>-1.164299999945797</v>
      </c>
      <c r="L18" s="22">
        <f t="shared" si="2"/>
        <v>-1.0999999940395355E-3</v>
      </c>
      <c r="M18" s="32"/>
    </row>
    <row r="19" spans="1:13">
      <c r="A19" s="63"/>
      <c r="B19" s="12">
        <v>29</v>
      </c>
      <c r="C19" s="61" t="s">
        <v>21</v>
      </c>
      <c r="D19" s="61"/>
      <c r="E19" s="15">
        <f>VLOOKUP(C19,RA!B22:D50,3,0)</f>
        <v>2095010.8514</v>
      </c>
      <c r="F19" s="25">
        <f>VLOOKUP(C19,RA!B23:I54,8,0)</f>
        <v>292205.12219999998</v>
      </c>
      <c r="G19" s="16">
        <f t="shared" si="0"/>
        <v>1802805.7291999999</v>
      </c>
      <c r="H19" s="27">
        <f>RA!J23</f>
        <v>13.947666285581899</v>
      </c>
      <c r="I19" s="20">
        <f>VLOOKUP(B19,RMS!B:D,3,FALSE)</f>
        <v>2095012.3269803401</v>
      </c>
      <c r="J19" s="21">
        <f>VLOOKUP(B19,RMS!B:E,4,FALSE)</f>
        <v>1802805.75520598</v>
      </c>
      <c r="K19" s="22">
        <f t="shared" si="1"/>
        <v>-1.4755803400184959</v>
      </c>
      <c r="L19" s="22">
        <f t="shared" si="2"/>
        <v>-2.6005980093032122E-2</v>
      </c>
      <c r="M19" s="32"/>
    </row>
    <row r="20" spans="1:13">
      <c r="A20" s="63"/>
      <c r="B20" s="12">
        <v>31</v>
      </c>
      <c r="C20" s="61" t="s">
        <v>22</v>
      </c>
      <c r="D20" s="61"/>
      <c r="E20" s="15">
        <f>VLOOKUP(C20,RA!B24:D51,3,0)</f>
        <v>219622.52609999999</v>
      </c>
      <c r="F20" s="25">
        <f>VLOOKUP(C20,RA!B24:I55,8,0)</f>
        <v>32133.676899999999</v>
      </c>
      <c r="G20" s="16">
        <f t="shared" si="0"/>
        <v>187488.8492</v>
      </c>
      <c r="H20" s="27">
        <f>RA!J24</f>
        <v>14.6313210537286</v>
      </c>
      <c r="I20" s="20">
        <f>VLOOKUP(B20,RMS!B:D,3,FALSE)</f>
        <v>219622.53938796601</v>
      </c>
      <c r="J20" s="21">
        <f>VLOOKUP(B20,RMS!B:E,4,FALSE)</f>
        <v>187488.842380455</v>
      </c>
      <c r="K20" s="22">
        <f t="shared" si="1"/>
        <v>-1.328796602319926E-2</v>
      </c>
      <c r="L20" s="22">
        <f t="shared" si="2"/>
        <v>6.8195450003258884E-3</v>
      </c>
      <c r="M20" s="32"/>
    </row>
    <row r="21" spans="1:13">
      <c r="A21" s="63"/>
      <c r="B21" s="12">
        <v>32</v>
      </c>
      <c r="C21" s="61" t="s">
        <v>23</v>
      </c>
      <c r="D21" s="61"/>
      <c r="E21" s="15">
        <f>VLOOKUP(C21,RA!B24:D52,3,0)</f>
        <v>270283.88959999999</v>
      </c>
      <c r="F21" s="25">
        <f>VLOOKUP(C21,RA!B25:I56,8,0)</f>
        <v>19668.672299999998</v>
      </c>
      <c r="G21" s="16">
        <f t="shared" si="0"/>
        <v>250615.21729999999</v>
      </c>
      <c r="H21" s="27">
        <f>RA!J25</f>
        <v>7.2770420497900101</v>
      </c>
      <c r="I21" s="20">
        <f>VLOOKUP(B21,RMS!B:D,3,FALSE)</f>
        <v>270283.88800101302</v>
      </c>
      <c r="J21" s="21">
        <f>VLOOKUP(B21,RMS!B:E,4,FALSE)</f>
        <v>250615.221621576</v>
      </c>
      <c r="K21" s="22">
        <f t="shared" si="1"/>
        <v>1.5989869716577232E-3</v>
      </c>
      <c r="L21" s="22">
        <f t="shared" si="2"/>
        <v>-4.3215760088060051E-3</v>
      </c>
      <c r="M21" s="32"/>
    </row>
    <row r="22" spans="1:13">
      <c r="A22" s="63"/>
      <c r="B22" s="12">
        <v>33</v>
      </c>
      <c r="C22" s="61" t="s">
        <v>24</v>
      </c>
      <c r="D22" s="61"/>
      <c r="E22" s="15">
        <f>VLOOKUP(C22,RA!B26:D53,3,0)</f>
        <v>513997.88069999998</v>
      </c>
      <c r="F22" s="25">
        <f>VLOOKUP(C22,RA!B26:I57,8,0)</f>
        <v>97837.782999999996</v>
      </c>
      <c r="G22" s="16">
        <f t="shared" si="0"/>
        <v>416160.09769999998</v>
      </c>
      <c r="H22" s="27">
        <f>RA!J26</f>
        <v>19.034666615114698</v>
      </c>
      <c r="I22" s="20">
        <f>VLOOKUP(B22,RMS!B:D,3,FALSE)</f>
        <v>513997.83321093698</v>
      </c>
      <c r="J22" s="21">
        <f>VLOOKUP(B22,RMS!B:E,4,FALSE)</f>
        <v>416160.08611631399</v>
      </c>
      <c r="K22" s="22">
        <f t="shared" si="1"/>
        <v>4.7489062999375165E-2</v>
      </c>
      <c r="L22" s="22">
        <f t="shared" si="2"/>
        <v>1.1583685991354287E-2</v>
      </c>
      <c r="M22" s="32"/>
    </row>
    <row r="23" spans="1:13">
      <c r="A23" s="63"/>
      <c r="B23" s="12">
        <v>34</v>
      </c>
      <c r="C23" s="61" t="s">
        <v>25</v>
      </c>
      <c r="D23" s="61"/>
      <c r="E23" s="15">
        <f>VLOOKUP(C23,RA!B26:D54,3,0)</f>
        <v>195672.7089</v>
      </c>
      <c r="F23" s="25">
        <f>VLOOKUP(C23,RA!B27:I58,8,0)</f>
        <v>52720.605499999998</v>
      </c>
      <c r="G23" s="16">
        <f t="shared" si="0"/>
        <v>142952.10339999999</v>
      </c>
      <c r="H23" s="27">
        <f>RA!J27</f>
        <v>26.9432593826578</v>
      </c>
      <c r="I23" s="20">
        <f>VLOOKUP(B23,RMS!B:D,3,FALSE)</f>
        <v>195672.55020638401</v>
      </c>
      <c r="J23" s="21">
        <f>VLOOKUP(B23,RMS!B:E,4,FALSE)</f>
        <v>142952.11553606999</v>
      </c>
      <c r="K23" s="22">
        <f t="shared" si="1"/>
        <v>0.15869361598743126</v>
      </c>
      <c r="L23" s="22">
        <f t="shared" si="2"/>
        <v>-1.2136069999542087E-2</v>
      </c>
      <c r="M23" s="32"/>
    </row>
    <row r="24" spans="1:13">
      <c r="A24" s="63"/>
      <c r="B24" s="12">
        <v>35</v>
      </c>
      <c r="C24" s="61" t="s">
        <v>26</v>
      </c>
      <c r="D24" s="61"/>
      <c r="E24" s="15">
        <f>VLOOKUP(C24,RA!B28:D55,3,0)</f>
        <v>934841.13829999999</v>
      </c>
      <c r="F24" s="25">
        <f>VLOOKUP(C24,RA!B28:I59,8,0)</f>
        <v>47022.133800000003</v>
      </c>
      <c r="G24" s="16">
        <f t="shared" si="0"/>
        <v>887819.00450000004</v>
      </c>
      <c r="H24" s="27">
        <f>RA!J28</f>
        <v>5.0299598374018197</v>
      </c>
      <c r="I24" s="20">
        <f>VLOOKUP(B24,RMS!B:D,3,FALSE)</f>
        <v>934841.13774601801</v>
      </c>
      <c r="J24" s="21">
        <f>VLOOKUP(B24,RMS!B:E,4,FALSE)</f>
        <v>887819.00719380495</v>
      </c>
      <c r="K24" s="22">
        <f t="shared" si="1"/>
        <v>5.5398198310285807E-4</v>
      </c>
      <c r="L24" s="22">
        <f t="shared" si="2"/>
        <v>-2.6938049122691154E-3</v>
      </c>
      <c r="M24" s="32"/>
    </row>
    <row r="25" spans="1:13">
      <c r="A25" s="63"/>
      <c r="B25" s="12">
        <v>36</v>
      </c>
      <c r="C25" s="61" t="s">
        <v>27</v>
      </c>
      <c r="D25" s="61"/>
      <c r="E25" s="15">
        <f>VLOOKUP(C25,RA!B28:D56,3,0)</f>
        <v>595301.52009999997</v>
      </c>
      <c r="F25" s="25">
        <f>VLOOKUP(C25,RA!B29:I60,8,0)</f>
        <v>85772.575899999996</v>
      </c>
      <c r="G25" s="16">
        <f t="shared" si="0"/>
        <v>509528.94419999997</v>
      </c>
      <c r="H25" s="27">
        <f>RA!J29</f>
        <v>14.4082574970734</v>
      </c>
      <c r="I25" s="20">
        <f>VLOOKUP(B25,RMS!B:D,3,FALSE)</f>
        <v>595301.51886017702</v>
      </c>
      <c r="J25" s="21">
        <f>VLOOKUP(B25,RMS!B:E,4,FALSE)</f>
        <v>509528.94842230499</v>
      </c>
      <c r="K25" s="22">
        <f t="shared" si="1"/>
        <v>1.2398229446262121E-3</v>
      </c>
      <c r="L25" s="22">
        <f t="shared" si="2"/>
        <v>-4.2223050259053707E-3</v>
      </c>
      <c r="M25" s="32"/>
    </row>
    <row r="26" spans="1:13">
      <c r="A26" s="63"/>
      <c r="B26" s="12">
        <v>37</v>
      </c>
      <c r="C26" s="61" t="s">
        <v>73</v>
      </c>
      <c r="D26" s="61"/>
      <c r="E26" s="15">
        <f>VLOOKUP(C26,RA!B30:D57,3,0)</f>
        <v>709560.19949999999</v>
      </c>
      <c r="F26" s="25">
        <f>VLOOKUP(C26,RA!B30:I61,8,0)</f>
        <v>97525.020399999994</v>
      </c>
      <c r="G26" s="16">
        <f t="shared" si="0"/>
        <v>612035.17909999995</v>
      </c>
      <c r="H26" s="27">
        <f>RA!J30</f>
        <v>13.7444321804862</v>
      </c>
      <c r="I26" s="20">
        <f>VLOOKUP(B26,RMS!B:D,3,FALSE)</f>
        <v>709560.13635398203</v>
      </c>
      <c r="J26" s="21">
        <f>VLOOKUP(B26,RMS!B:E,4,FALSE)</f>
        <v>612035.17564561195</v>
      </c>
      <c r="K26" s="22">
        <f t="shared" si="1"/>
        <v>6.3146017957478762E-2</v>
      </c>
      <c r="L26" s="22">
        <f t="shared" si="2"/>
        <v>3.4543880028650165E-3</v>
      </c>
      <c r="M26" s="32"/>
    </row>
    <row r="27" spans="1:13">
      <c r="A27" s="63"/>
      <c r="B27" s="12">
        <v>38</v>
      </c>
      <c r="C27" s="61" t="s">
        <v>29</v>
      </c>
      <c r="D27" s="61"/>
      <c r="E27" s="15">
        <f>VLOOKUP(C27,RA!B30:D58,3,0)</f>
        <v>627017.89450000005</v>
      </c>
      <c r="F27" s="25">
        <f>VLOOKUP(C27,RA!B31:I62,8,0)</f>
        <v>36471.406000000003</v>
      </c>
      <c r="G27" s="16">
        <f t="shared" si="0"/>
        <v>590546.48850000009</v>
      </c>
      <c r="H27" s="27">
        <f>RA!J31</f>
        <v>5.81664515796367</v>
      </c>
      <c r="I27" s="20">
        <f>VLOOKUP(B27,RMS!B:D,3,FALSE)</f>
        <v>627017.81807610602</v>
      </c>
      <c r="J27" s="21">
        <f>VLOOKUP(B27,RMS!B:E,4,FALSE)</f>
        <v>590546.43987345102</v>
      </c>
      <c r="K27" s="22">
        <f t="shared" si="1"/>
        <v>7.6423894031904638E-2</v>
      </c>
      <c r="L27" s="22">
        <f t="shared" si="2"/>
        <v>4.8626549076288939E-2</v>
      </c>
      <c r="M27" s="32"/>
    </row>
    <row r="28" spans="1:13">
      <c r="A28" s="63"/>
      <c r="B28" s="12">
        <v>39</v>
      </c>
      <c r="C28" s="61" t="s">
        <v>30</v>
      </c>
      <c r="D28" s="61"/>
      <c r="E28" s="15">
        <f>VLOOKUP(C28,RA!B32:D59,3,0)</f>
        <v>94292.971999999994</v>
      </c>
      <c r="F28" s="25">
        <f>VLOOKUP(C28,RA!B32:I63,8,0)</f>
        <v>24038.111199999999</v>
      </c>
      <c r="G28" s="16">
        <f t="shared" si="0"/>
        <v>70254.860799999995</v>
      </c>
      <c r="H28" s="27">
        <f>RA!J32</f>
        <v>25.493004080940398</v>
      </c>
      <c r="I28" s="20">
        <f>VLOOKUP(B28,RMS!B:D,3,FALSE)</f>
        <v>94292.964051592193</v>
      </c>
      <c r="J28" s="21">
        <f>VLOOKUP(B28,RMS!B:E,4,FALSE)</f>
        <v>70254.855217182805</v>
      </c>
      <c r="K28" s="22">
        <f t="shared" si="1"/>
        <v>7.9484078014502302E-3</v>
      </c>
      <c r="L28" s="22">
        <f t="shared" si="2"/>
        <v>5.582817189861089E-3</v>
      </c>
      <c r="M28" s="32"/>
    </row>
    <row r="29" spans="1:13">
      <c r="A29" s="63"/>
      <c r="B29" s="12">
        <v>40</v>
      </c>
      <c r="C29" s="61" t="s">
        <v>31</v>
      </c>
      <c r="D29" s="61"/>
      <c r="E29" s="15">
        <f>VLOOKUP(C29,RA!B32:D60,3,0)</f>
        <v>0</v>
      </c>
      <c r="F29" s="25">
        <f>VLOOKUP(C29,RA!B33:I64,8,0)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2"/>
    </row>
    <row r="30" spans="1:13" ht="12" thickBot="1">
      <c r="A30" s="63"/>
      <c r="B30" s="12">
        <v>42</v>
      </c>
      <c r="C30" s="61" t="s">
        <v>32</v>
      </c>
      <c r="D30" s="61"/>
      <c r="E30" s="15">
        <f>VLOOKUP(C30,RA!B34:D62,3,0)</f>
        <v>157252.24900000001</v>
      </c>
      <c r="F30" s="25">
        <f>VLOOKUP(C30,RA!B34:I66,8,0)</f>
        <v>17892.198100000001</v>
      </c>
      <c r="G30" s="16">
        <f t="shared" si="0"/>
        <v>139360.0509</v>
      </c>
      <c r="H30" s="27">
        <f>RA!J34</f>
        <v>0</v>
      </c>
      <c r="I30" s="20">
        <f>VLOOKUP(B30,RMS!B:D,3,FALSE)</f>
        <v>157252.24840000001</v>
      </c>
      <c r="J30" s="21">
        <f>VLOOKUP(B30,RMS!B:E,4,FALSE)</f>
        <v>139360.0618</v>
      </c>
      <c r="K30" s="22">
        <f t="shared" si="1"/>
        <v>5.9999999939464033E-4</v>
      </c>
      <c r="L30" s="22">
        <f t="shared" si="2"/>
        <v>-1.0899999993853271E-2</v>
      </c>
      <c r="M30" s="32"/>
    </row>
    <row r="31" spans="1:13" s="35" customFormat="1" ht="12" thickBot="1">
      <c r="A31" s="63"/>
      <c r="B31" s="12">
        <v>70</v>
      </c>
      <c r="C31" s="64" t="s">
        <v>69</v>
      </c>
      <c r="D31" s="65"/>
      <c r="E31" s="15">
        <f>VLOOKUP(C31,RA!B35:D63,3,0)</f>
        <v>96076.14</v>
      </c>
      <c r="F31" s="25">
        <f>VLOOKUP(C31,RA!B35:I67,8,0)</f>
        <v>3861.14</v>
      </c>
      <c r="G31" s="16">
        <f t="shared" si="0"/>
        <v>92215</v>
      </c>
      <c r="H31" s="27">
        <f>RA!J35</f>
        <v>11.3780236618428</v>
      </c>
      <c r="I31" s="20">
        <f>VLOOKUP(B31,RMS!B:D,3,FALSE)</f>
        <v>96076.14</v>
      </c>
      <c r="J31" s="21">
        <f>VLOOKUP(B31,RMS!B:E,4,FALSE)</f>
        <v>92215</v>
      </c>
      <c r="K31" s="22">
        <f t="shared" si="1"/>
        <v>0</v>
      </c>
      <c r="L31" s="22">
        <f t="shared" si="2"/>
        <v>0</v>
      </c>
    </row>
    <row r="32" spans="1:13">
      <c r="A32" s="63"/>
      <c r="B32" s="12">
        <v>71</v>
      </c>
      <c r="C32" s="61" t="s">
        <v>36</v>
      </c>
      <c r="D32" s="61"/>
      <c r="E32" s="15">
        <f>VLOOKUP(C32,RA!B34:D63,3,0)</f>
        <v>71559.02</v>
      </c>
      <c r="F32" s="25">
        <f>VLOOKUP(C32,RA!B34:I67,8,0)</f>
        <v>-4877.82</v>
      </c>
      <c r="G32" s="16">
        <f t="shared" si="0"/>
        <v>76436.84</v>
      </c>
      <c r="H32" s="27">
        <f>RA!J35</f>
        <v>11.3780236618428</v>
      </c>
      <c r="I32" s="20">
        <f>VLOOKUP(B32,RMS!B:D,3,FALSE)</f>
        <v>71559.02</v>
      </c>
      <c r="J32" s="21">
        <f>VLOOKUP(B32,RMS!B:E,4,FALSE)</f>
        <v>76436.84</v>
      </c>
      <c r="K32" s="22">
        <f t="shared" si="1"/>
        <v>0</v>
      </c>
      <c r="L32" s="22">
        <f t="shared" si="2"/>
        <v>0</v>
      </c>
      <c r="M32" s="32"/>
    </row>
    <row r="33" spans="1:13">
      <c r="A33" s="63"/>
      <c r="B33" s="12">
        <v>72</v>
      </c>
      <c r="C33" s="61" t="s">
        <v>37</v>
      </c>
      <c r="D33" s="61"/>
      <c r="E33" s="15">
        <f>VLOOKUP(C33,RA!B34:D64,3,0)</f>
        <v>18760.68</v>
      </c>
      <c r="F33" s="25">
        <f>VLOOKUP(C33,RA!B34:I68,8,0)</f>
        <v>-1311.97</v>
      </c>
      <c r="G33" s="16">
        <f t="shared" si="0"/>
        <v>20072.650000000001</v>
      </c>
      <c r="H33" s="27">
        <f>RA!J34</f>
        <v>0</v>
      </c>
      <c r="I33" s="20">
        <f>VLOOKUP(B33,RMS!B:D,3,FALSE)</f>
        <v>18760.68</v>
      </c>
      <c r="J33" s="21">
        <f>VLOOKUP(B33,RMS!B:E,4,FALSE)</f>
        <v>20072.650000000001</v>
      </c>
      <c r="K33" s="22">
        <f t="shared" si="1"/>
        <v>0</v>
      </c>
      <c r="L33" s="22">
        <f t="shared" si="2"/>
        <v>0</v>
      </c>
      <c r="M33" s="32"/>
    </row>
    <row r="34" spans="1:13">
      <c r="A34" s="63"/>
      <c r="B34" s="12">
        <v>73</v>
      </c>
      <c r="C34" s="61" t="s">
        <v>38</v>
      </c>
      <c r="D34" s="61"/>
      <c r="E34" s="15">
        <f>VLOOKUP(C34,RA!B35:D65,3,0)</f>
        <v>47223.97</v>
      </c>
      <c r="F34" s="25">
        <f>VLOOKUP(C34,RA!B35:I69,8,0)</f>
        <v>-5980.37</v>
      </c>
      <c r="G34" s="16">
        <f t="shared" si="0"/>
        <v>53204.340000000004</v>
      </c>
      <c r="H34" s="27">
        <f>RA!J35</f>
        <v>11.3780236618428</v>
      </c>
      <c r="I34" s="20">
        <f>VLOOKUP(B34,RMS!B:D,3,FALSE)</f>
        <v>47223.97</v>
      </c>
      <c r="J34" s="21">
        <f>VLOOKUP(B34,RMS!B:E,4,FALSE)</f>
        <v>53204.34</v>
      </c>
      <c r="K34" s="22">
        <f t="shared" si="1"/>
        <v>0</v>
      </c>
      <c r="L34" s="22">
        <f t="shared" si="2"/>
        <v>0</v>
      </c>
      <c r="M34" s="32"/>
    </row>
    <row r="35" spans="1:13" s="35" customFormat="1">
      <c r="A35" s="63"/>
      <c r="B35" s="12">
        <v>74</v>
      </c>
      <c r="C35" s="61" t="s">
        <v>71</v>
      </c>
      <c r="D35" s="61"/>
      <c r="E35" s="15">
        <f>VLOOKUP(C35,RA!B36:D66,3,0)</f>
        <v>0</v>
      </c>
      <c r="F35" s="25">
        <f>VLOOKUP(C35,RA!B36:I70,8,0)</f>
        <v>0</v>
      </c>
      <c r="G35" s="16">
        <f t="shared" si="0"/>
        <v>0</v>
      </c>
      <c r="H35" s="27">
        <f>RA!J36</f>
        <v>4.0188333960960501</v>
      </c>
      <c r="I35" s="20">
        <f>VLOOKUP(B35,RMS!B:D,3,FALSE)</f>
        <v>0</v>
      </c>
      <c r="J35" s="21">
        <f>VLOOKUP(B35,RMS!B:E,4,FALSE)</f>
        <v>0</v>
      </c>
      <c r="K35" s="22">
        <f t="shared" si="1"/>
        <v>0</v>
      </c>
      <c r="L35" s="22">
        <f t="shared" si="2"/>
        <v>0</v>
      </c>
    </row>
    <row r="36" spans="1:13" ht="11.25" customHeight="1">
      <c r="A36" s="63"/>
      <c r="B36" s="12">
        <v>75</v>
      </c>
      <c r="C36" s="61" t="s">
        <v>33</v>
      </c>
      <c r="D36" s="61"/>
      <c r="E36" s="15">
        <f>VLOOKUP(C36,RA!B8:D66,3,0)</f>
        <v>65354.700299999997</v>
      </c>
      <c r="F36" s="25">
        <f>VLOOKUP(C36,RA!B8:I70,8,0)</f>
        <v>3936.9870000000001</v>
      </c>
      <c r="G36" s="16">
        <f t="shared" si="0"/>
        <v>61417.713299999996</v>
      </c>
      <c r="H36" s="27">
        <f>RA!J36</f>
        <v>4.0188333960960501</v>
      </c>
      <c r="I36" s="20">
        <f>VLOOKUP(B36,RMS!B:D,3,FALSE)</f>
        <v>65354.700854700903</v>
      </c>
      <c r="J36" s="21">
        <f>VLOOKUP(B36,RMS!B:E,4,FALSE)</f>
        <v>61417.713675213701</v>
      </c>
      <c r="K36" s="22">
        <f t="shared" si="1"/>
        <v>-5.547009059228003E-4</v>
      </c>
      <c r="L36" s="22">
        <f t="shared" si="2"/>
        <v>-3.7521370541071519E-4</v>
      </c>
      <c r="M36" s="32"/>
    </row>
    <row r="37" spans="1:13">
      <c r="A37" s="63"/>
      <c r="B37" s="12">
        <v>76</v>
      </c>
      <c r="C37" s="61" t="s">
        <v>34</v>
      </c>
      <c r="D37" s="61"/>
      <c r="E37" s="15">
        <f>VLOOKUP(C37,RA!B8:D67,3,0)</f>
        <v>257011.54949999999</v>
      </c>
      <c r="F37" s="25">
        <f>VLOOKUP(C37,RA!B8:I71,8,0)</f>
        <v>20584.1875</v>
      </c>
      <c r="G37" s="16">
        <f t="shared" si="0"/>
        <v>236427.36199999999</v>
      </c>
      <c r="H37" s="27">
        <f>RA!J37</f>
        <v>-6.8164991639069399</v>
      </c>
      <c r="I37" s="20">
        <f>VLOOKUP(B37,RMS!B:D,3,FALSE)</f>
        <v>257011.54255213699</v>
      </c>
      <c r="J37" s="21">
        <f>VLOOKUP(B37,RMS!B:E,4,FALSE)</f>
        <v>236427.36463760701</v>
      </c>
      <c r="K37" s="22">
        <f t="shared" si="1"/>
        <v>6.947863003006205E-3</v>
      </c>
      <c r="L37" s="22">
        <f t="shared" si="2"/>
        <v>-2.6376070163678378E-3</v>
      </c>
      <c r="M37" s="32"/>
    </row>
    <row r="38" spans="1:13">
      <c r="A38" s="63"/>
      <c r="B38" s="12">
        <v>77</v>
      </c>
      <c r="C38" s="61" t="s">
        <v>39</v>
      </c>
      <c r="D38" s="61"/>
      <c r="E38" s="15">
        <f>VLOOKUP(C38,RA!B9:D68,3,0)</f>
        <v>63180.4</v>
      </c>
      <c r="F38" s="25">
        <f>VLOOKUP(C38,RA!B9:I72,8,0)</f>
        <v>-923.51</v>
      </c>
      <c r="G38" s="16">
        <f t="shared" si="0"/>
        <v>64103.91</v>
      </c>
      <c r="H38" s="27">
        <f>RA!J38</f>
        <v>-6.9931900123023301</v>
      </c>
      <c r="I38" s="20">
        <f>VLOOKUP(B38,RMS!B:D,3,FALSE)</f>
        <v>63180.4</v>
      </c>
      <c r="J38" s="21">
        <f>VLOOKUP(B38,RMS!B:E,4,FALSE)</f>
        <v>64103.91</v>
      </c>
      <c r="K38" s="22">
        <f t="shared" si="1"/>
        <v>0</v>
      </c>
      <c r="L38" s="22">
        <f t="shared" si="2"/>
        <v>0</v>
      </c>
      <c r="M38" s="32"/>
    </row>
    <row r="39" spans="1:13">
      <c r="A39" s="63"/>
      <c r="B39" s="12">
        <v>78</v>
      </c>
      <c r="C39" s="61" t="s">
        <v>40</v>
      </c>
      <c r="D39" s="61"/>
      <c r="E39" s="15">
        <f>VLOOKUP(C39,RA!B10:D69,3,0)</f>
        <v>44751.3</v>
      </c>
      <c r="F39" s="25">
        <f>VLOOKUP(C39,RA!B10:I73,8,0)</f>
        <v>5672</v>
      </c>
      <c r="G39" s="16">
        <f t="shared" si="0"/>
        <v>39079.300000000003</v>
      </c>
      <c r="H39" s="27">
        <f>RA!J39</f>
        <v>-12.6638442299536</v>
      </c>
      <c r="I39" s="20">
        <f>VLOOKUP(B39,RMS!B:D,3,FALSE)</f>
        <v>44751.3</v>
      </c>
      <c r="J39" s="21">
        <f>VLOOKUP(B39,RMS!B:E,4,FALSE)</f>
        <v>39079.300000000003</v>
      </c>
      <c r="K39" s="22">
        <f t="shared" si="1"/>
        <v>0</v>
      </c>
      <c r="L39" s="22">
        <f t="shared" si="2"/>
        <v>0</v>
      </c>
      <c r="M39" s="32"/>
    </row>
    <row r="40" spans="1:13">
      <c r="A40" s="63"/>
      <c r="B40" s="12">
        <v>99</v>
      </c>
      <c r="C40" s="61" t="s">
        <v>35</v>
      </c>
      <c r="D40" s="61"/>
      <c r="E40" s="15">
        <f>VLOOKUP(C40,RA!B8:D70,3,0)</f>
        <v>13007.608899999999</v>
      </c>
      <c r="F40" s="25">
        <f>VLOOKUP(C40,RA!B8:I74,8,0)</f>
        <v>1612.5802000000001</v>
      </c>
      <c r="G40" s="16">
        <f t="shared" si="0"/>
        <v>11395.028699999999</v>
      </c>
      <c r="H40" s="27">
        <f>RA!J40</f>
        <v>0</v>
      </c>
      <c r="I40" s="20">
        <f>VLOOKUP(B40,RMS!B:D,3,FALSE)</f>
        <v>13007.6091067242</v>
      </c>
      <c r="J40" s="21">
        <f>VLOOKUP(B40,RMS!B:E,4,FALSE)</f>
        <v>11395.0292111035</v>
      </c>
      <c r="K40" s="22">
        <f t="shared" si="1"/>
        <v>-2.067242003249703E-4</v>
      </c>
      <c r="L40" s="22">
        <f t="shared" si="2"/>
        <v>-5.1110350068483967E-4</v>
      </c>
      <c r="M40" s="32"/>
    </row>
  </sheetData>
  <mergeCells count="40"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37:D37"/>
    <mergeCell ref="C38:D38"/>
    <mergeCell ref="C40:D40"/>
    <mergeCell ref="C39:D39"/>
    <mergeCell ref="C10:D10"/>
    <mergeCell ref="C23:D23"/>
    <mergeCell ref="C24:D24"/>
    <mergeCell ref="C25:D25"/>
    <mergeCell ref="C26:D26"/>
    <mergeCell ref="C28:D28"/>
    <mergeCell ref="C2:D2"/>
    <mergeCell ref="C4:D4"/>
    <mergeCell ref="C5:D5"/>
    <mergeCell ref="C6:D6"/>
    <mergeCell ref="C7:D7"/>
    <mergeCell ref="A3:D3"/>
    <mergeCell ref="A4:A40"/>
    <mergeCell ref="C30:D30"/>
    <mergeCell ref="C32:D32"/>
    <mergeCell ref="C33:D33"/>
    <mergeCell ref="C34:D34"/>
    <mergeCell ref="C36:D36"/>
    <mergeCell ref="C31:D31"/>
    <mergeCell ref="C35:D35"/>
    <mergeCell ref="C29:D29"/>
    <mergeCell ref="C27:D27"/>
  </mergeCells>
  <phoneticPr fontId="23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W45"/>
  <sheetViews>
    <sheetView workbookViewId="0">
      <selection sqref="A1:XFD1048576"/>
    </sheetView>
  </sheetViews>
  <sheetFormatPr defaultRowHeight="11.25"/>
  <cols>
    <col min="1" max="1" width="7.75" style="36" customWidth="1"/>
    <col min="2" max="3" width="9" style="36"/>
    <col min="4" max="5" width="11.5" style="36" bestFit="1" customWidth="1"/>
    <col min="6" max="7" width="12.25" style="36" bestFit="1" customWidth="1"/>
    <col min="8" max="8" width="9" style="36"/>
    <col min="9" max="9" width="12.25" style="36" bestFit="1" customWidth="1"/>
    <col min="10" max="10" width="9" style="36"/>
    <col min="11" max="11" width="12.25" style="36" bestFit="1" customWidth="1"/>
    <col min="12" max="12" width="10.5" style="36" bestFit="1" customWidth="1"/>
    <col min="13" max="13" width="12.25" style="36" bestFit="1" customWidth="1"/>
    <col min="14" max="15" width="13.875" style="36" bestFit="1" customWidth="1"/>
    <col min="16" max="17" width="9.25" style="36" bestFit="1" customWidth="1"/>
    <col min="18" max="18" width="10.5" style="36" bestFit="1" customWidth="1"/>
    <col min="19" max="20" width="9" style="36"/>
    <col min="21" max="21" width="10.5" style="36" bestFit="1" customWidth="1"/>
    <col min="22" max="22" width="36" style="36" bestFit="1" customWidth="1"/>
    <col min="23" max="16384" width="9" style="36"/>
  </cols>
  <sheetData>
    <row r="1" spans="1:23" ht="12.75">
      <c r="A1" s="66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39" t="s">
        <v>46</v>
      </c>
      <c r="W1" s="68"/>
    </row>
    <row r="2" spans="1:23" ht="12.75">
      <c r="A2" s="66"/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39"/>
      <c r="W2" s="68"/>
    </row>
    <row r="3" spans="1:23" ht="23.25" thickBot="1">
      <c r="A3" s="66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40" t="s">
        <v>47</v>
      </c>
      <c r="W3" s="68"/>
    </row>
    <row r="4" spans="1:23" ht="12.75" thickTop="1" thickBot="1">
      <c r="A4" s="67"/>
      <c r="B4" s="67"/>
      <c r="C4" s="67"/>
      <c r="D4" s="67"/>
      <c r="E4" s="67"/>
      <c r="F4" s="67"/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  <c r="S4" s="67"/>
      <c r="T4" s="67"/>
      <c r="U4" s="67"/>
      <c r="W4" s="68"/>
    </row>
    <row r="5" spans="1:23" ht="12.75" thickTop="1" thickBot="1">
      <c r="A5" s="41"/>
      <c r="B5" s="42"/>
      <c r="C5" s="43"/>
      <c r="D5" s="44" t="s">
        <v>0</v>
      </c>
      <c r="E5" s="44" t="s">
        <v>59</v>
      </c>
      <c r="F5" s="44" t="s">
        <v>60</v>
      </c>
      <c r="G5" s="44" t="s">
        <v>48</v>
      </c>
      <c r="H5" s="44" t="s">
        <v>49</v>
      </c>
      <c r="I5" s="44" t="s">
        <v>1</v>
      </c>
      <c r="J5" s="44" t="s">
        <v>2</v>
      </c>
      <c r="K5" s="44" t="s">
        <v>50</v>
      </c>
      <c r="L5" s="44" t="s">
        <v>51</v>
      </c>
      <c r="M5" s="44" t="s">
        <v>52</v>
      </c>
      <c r="N5" s="44" t="s">
        <v>53</v>
      </c>
      <c r="O5" s="44" t="s">
        <v>54</v>
      </c>
      <c r="P5" s="44" t="s">
        <v>61</v>
      </c>
      <c r="Q5" s="44" t="s">
        <v>62</v>
      </c>
      <c r="R5" s="44" t="s">
        <v>55</v>
      </c>
      <c r="S5" s="44" t="s">
        <v>56</v>
      </c>
      <c r="T5" s="44" t="s">
        <v>57</v>
      </c>
      <c r="U5" s="45" t="s">
        <v>58</v>
      </c>
    </row>
    <row r="6" spans="1:23" ht="12" thickBot="1">
      <c r="A6" s="46" t="s">
        <v>3</v>
      </c>
      <c r="B6" s="69" t="s">
        <v>4</v>
      </c>
      <c r="C6" s="70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7"/>
    </row>
    <row r="7" spans="1:23" ht="12" thickBot="1">
      <c r="A7" s="71" t="s">
        <v>5</v>
      </c>
      <c r="B7" s="72"/>
      <c r="C7" s="73"/>
      <c r="D7" s="48">
        <v>12979852.0458</v>
      </c>
      <c r="E7" s="48">
        <v>14460819.4397</v>
      </c>
      <c r="F7" s="49">
        <v>89.758758830538795</v>
      </c>
      <c r="G7" s="48">
        <v>14109122.3025</v>
      </c>
      <c r="H7" s="49">
        <v>-8.0038306599688696</v>
      </c>
      <c r="I7" s="48">
        <v>1702128.4034</v>
      </c>
      <c r="J7" s="49">
        <v>13.1136194572478</v>
      </c>
      <c r="K7" s="48">
        <v>1681635.9169000001</v>
      </c>
      <c r="L7" s="49">
        <v>11.918784746816099</v>
      </c>
      <c r="M7" s="49">
        <v>1.2186042349629E-2</v>
      </c>
      <c r="N7" s="48">
        <v>65972163.247500002</v>
      </c>
      <c r="O7" s="48">
        <v>6669858505.4608002</v>
      </c>
      <c r="P7" s="48">
        <v>782435</v>
      </c>
      <c r="Q7" s="48">
        <v>795808</v>
      </c>
      <c r="R7" s="49">
        <v>-1.68043045558728</v>
      </c>
      <c r="S7" s="48">
        <v>16.5890483500866</v>
      </c>
      <c r="T7" s="48">
        <v>17.069709517370999</v>
      </c>
      <c r="U7" s="50">
        <v>-2.8974607653243099</v>
      </c>
    </row>
    <row r="8" spans="1:23" ht="12" thickBot="1">
      <c r="A8" s="74">
        <v>42312</v>
      </c>
      <c r="B8" s="64" t="s">
        <v>6</v>
      </c>
      <c r="C8" s="65"/>
      <c r="D8" s="51">
        <v>489977.68949999998</v>
      </c>
      <c r="E8" s="51">
        <v>542407.77830000001</v>
      </c>
      <c r="F8" s="52">
        <v>90.333824311235901</v>
      </c>
      <c r="G8" s="51">
        <v>529037.96259999997</v>
      </c>
      <c r="H8" s="52">
        <v>-7.38326469201475</v>
      </c>
      <c r="I8" s="51">
        <v>129859.51459999999</v>
      </c>
      <c r="J8" s="52">
        <v>26.503148486723099</v>
      </c>
      <c r="K8" s="51">
        <v>133498.4712</v>
      </c>
      <c r="L8" s="52">
        <v>25.2341950176715</v>
      </c>
      <c r="M8" s="52">
        <v>-2.7258414027440999E-2</v>
      </c>
      <c r="N8" s="51">
        <v>2317800.6740999999</v>
      </c>
      <c r="O8" s="51">
        <v>238375279.88049999</v>
      </c>
      <c r="P8" s="51">
        <v>19570</v>
      </c>
      <c r="Q8" s="51">
        <v>20452</v>
      </c>
      <c r="R8" s="52">
        <v>-4.3125366712301902</v>
      </c>
      <c r="S8" s="51">
        <v>25.037183929483898</v>
      </c>
      <c r="T8" s="51">
        <v>25.117679033835302</v>
      </c>
      <c r="U8" s="53">
        <v>-0.32150222875756201</v>
      </c>
    </row>
    <row r="9" spans="1:23" ht="12" thickBot="1">
      <c r="A9" s="75"/>
      <c r="B9" s="64" t="s">
        <v>7</v>
      </c>
      <c r="C9" s="65"/>
      <c r="D9" s="51">
        <v>57157.740100000003</v>
      </c>
      <c r="E9" s="51">
        <v>72138.186700000006</v>
      </c>
      <c r="F9" s="52">
        <v>79.233680127975802</v>
      </c>
      <c r="G9" s="51">
        <v>63943.398399999998</v>
      </c>
      <c r="H9" s="52">
        <v>-10.6119763256124</v>
      </c>
      <c r="I9" s="51">
        <v>13719.8397</v>
      </c>
      <c r="J9" s="52">
        <v>24.003467729823701</v>
      </c>
      <c r="K9" s="51">
        <v>14372.7487</v>
      </c>
      <c r="L9" s="52">
        <v>22.477298766779299</v>
      </c>
      <c r="M9" s="52">
        <v>-4.5426870922747997E-2</v>
      </c>
      <c r="N9" s="51">
        <v>309474.12579999998</v>
      </c>
      <c r="O9" s="51">
        <v>38981266.314099997</v>
      </c>
      <c r="P9" s="51">
        <v>3442</v>
      </c>
      <c r="Q9" s="51">
        <v>3403</v>
      </c>
      <c r="R9" s="52">
        <v>1.14604760505437</v>
      </c>
      <c r="S9" s="51">
        <v>16.6059674898315</v>
      </c>
      <c r="T9" s="51">
        <v>16.5264097560976</v>
      </c>
      <c r="U9" s="53">
        <v>0.47909122899733603</v>
      </c>
    </row>
    <row r="10" spans="1:23" ht="12" thickBot="1">
      <c r="A10" s="75"/>
      <c r="B10" s="64" t="s">
        <v>8</v>
      </c>
      <c r="C10" s="65"/>
      <c r="D10" s="51">
        <v>82060.865999999995</v>
      </c>
      <c r="E10" s="51">
        <v>93958.980500000005</v>
      </c>
      <c r="F10" s="52">
        <v>87.336905491434095</v>
      </c>
      <c r="G10" s="51">
        <v>80775.304199999999</v>
      </c>
      <c r="H10" s="52">
        <v>1.59152826811639</v>
      </c>
      <c r="I10" s="51">
        <v>24702.2323</v>
      </c>
      <c r="J10" s="52">
        <v>30.102329531837999</v>
      </c>
      <c r="K10" s="51">
        <v>22500.7742</v>
      </c>
      <c r="L10" s="52">
        <v>27.856006762027199</v>
      </c>
      <c r="M10" s="52">
        <v>9.7839215683520997E-2</v>
      </c>
      <c r="N10" s="51">
        <v>430887.59529999999</v>
      </c>
      <c r="O10" s="51">
        <v>59563872.376999997</v>
      </c>
      <c r="P10" s="51">
        <v>70490</v>
      </c>
      <c r="Q10" s="51">
        <v>72213</v>
      </c>
      <c r="R10" s="52">
        <v>-2.3859969811529802</v>
      </c>
      <c r="S10" s="51">
        <v>1.1641490424173599</v>
      </c>
      <c r="T10" s="51">
        <v>1.1851163807070799</v>
      </c>
      <c r="U10" s="53">
        <v>-1.80108710532217</v>
      </c>
    </row>
    <row r="11" spans="1:23" ht="12" thickBot="1">
      <c r="A11" s="75"/>
      <c r="B11" s="64" t="s">
        <v>9</v>
      </c>
      <c r="C11" s="65"/>
      <c r="D11" s="51">
        <v>46414.645600000003</v>
      </c>
      <c r="E11" s="51">
        <v>55315.463300000003</v>
      </c>
      <c r="F11" s="52">
        <v>83.908988248499398</v>
      </c>
      <c r="G11" s="51">
        <v>48793.148999999998</v>
      </c>
      <c r="H11" s="52">
        <v>-4.8746667283146703</v>
      </c>
      <c r="I11" s="51">
        <v>11192.4537</v>
      </c>
      <c r="J11" s="52">
        <v>24.1140561461057</v>
      </c>
      <c r="K11" s="51">
        <v>11526.2251</v>
      </c>
      <c r="L11" s="52">
        <v>23.622630095057001</v>
      </c>
      <c r="M11" s="52">
        <v>-2.8957563912229999E-2</v>
      </c>
      <c r="N11" s="51">
        <v>221698.26199999999</v>
      </c>
      <c r="O11" s="51">
        <v>19560145.7315</v>
      </c>
      <c r="P11" s="51">
        <v>2180</v>
      </c>
      <c r="Q11" s="51">
        <v>2427</v>
      </c>
      <c r="R11" s="52">
        <v>-10.177173465183399</v>
      </c>
      <c r="S11" s="51">
        <v>21.291121834862398</v>
      </c>
      <c r="T11" s="51">
        <v>20.487987350638601</v>
      </c>
      <c r="U11" s="53">
        <v>3.7721567254792401</v>
      </c>
    </row>
    <row r="12" spans="1:23" ht="12" thickBot="1">
      <c r="A12" s="75"/>
      <c r="B12" s="64" t="s">
        <v>10</v>
      </c>
      <c r="C12" s="65"/>
      <c r="D12" s="51">
        <v>178163.99900000001</v>
      </c>
      <c r="E12" s="51">
        <v>224542.5913</v>
      </c>
      <c r="F12" s="52">
        <v>79.3453028080379</v>
      </c>
      <c r="G12" s="51">
        <v>230398.76149999999</v>
      </c>
      <c r="H12" s="52">
        <v>-22.671459759561301</v>
      </c>
      <c r="I12" s="51">
        <v>31436.448700000001</v>
      </c>
      <c r="J12" s="52">
        <v>17.6446694486241</v>
      </c>
      <c r="K12" s="51">
        <v>39508.346100000002</v>
      </c>
      <c r="L12" s="52">
        <v>17.1478118383896</v>
      </c>
      <c r="M12" s="52">
        <v>-0.204308663783828</v>
      </c>
      <c r="N12" s="51">
        <v>1036543.7868999999</v>
      </c>
      <c r="O12" s="51">
        <v>72084621.337200001</v>
      </c>
      <c r="P12" s="51">
        <v>1922</v>
      </c>
      <c r="Q12" s="51">
        <v>2426</v>
      </c>
      <c r="R12" s="52">
        <v>-20.7749381698269</v>
      </c>
      <c r="S12" s="51">
        <v>92.697189906347603</v>
      </c>
      <c r="T12" s="51">
        <v>93.782658944765004</v>
      </c>
      <c r="U12" s="53">
        <v>-1.1709837585304801</v>
      </c>
    </row>
    <row r="13" spans="1:23" ht="12" thickBot="1">
      <c r="A13" s="75"/>
      <c r="B13" s="64" t="s">
        <v>11</v>
      </c>
      <c r="C13" s="65"/>
      <c r="D13" s="51">
        <v>262843.93410000001</v>
      </c>
      <c r="E13" s="51">
        <v>341245.39980000001</v>
      </c>
      <c r="F13" s="52">
        <v>77.024901802060896</v>
      </c>
      <c r="G13" s="51">
        <v>321420.30849999998</v>
      </c>
      <c r="H13" s="52">
        <v>-18.224229412684998</v>
      </c>
      <c r="I13" s="51">
        <v>70969.921900000001</v>
      </c>
      <c r="J13" s="52">
        <v>27.000783618236099</v>
      </c>
      <c r="K13" s="51">
        <v>81627.518400000001</v>
      </c>
      <c r="L13" s="52">
        <v>25.3958807957525</v>
      </c>
      <c r="M13" s="52">
        <v>-0.13056376953387799</v>
      </c>
      <c r="N13" s="51">
        <v>1388784.2877</v>
      </c>
      <c r="O13" s="51">
        <v>109725089.4108</v>
      </c>
      <c r="P13" s="51">
        <v>8559</v>
      </c>
      <c r="Q13" s="51">
        <v>9212</v>
      </c>
      <c r="R13" s="52">
        <v>-7.0885801128962296</v>
      </c>
      <c r="S13" s="51">
        <v>30.709654644234099</v>
      </c>
      <c r="T13" s="51">
        <v>31.474467531480698</v>
      </c>
      <c r="U13" s="53">
        <v>-2.4904639798355199</v>
      </c>
    </row>
    <row r="14" spans="1:23" ht="12" thickBot="1">
      <c r="A14" s="75"/>
      <c r="B14" s="64" t="s">
        <v>12</v>
      </c>
      <c r="C14" s="65"/>
      <c r="D14" s="51">
        <v>119279.48480000001</v>
      </c>
      <c r="E14" s="51">
        <v>190704.29550000001</v>
      </c>
      <c r="F14" s="52">
        <v>62.546826481944699</v>
      </c>
      <c r="G14" s="51">
        <v>173096.48079999999</v>
      </c>
      <c r="H14" s="52">
        <v>-31.090751095154602</v>
      </c>
      <c r="I14" s="51">
        <v>25435.830300000001</v>
      </c>
      <c r="J14" s="52">
        <v>21.324564188593801</v>
      </c>
      <c r="K14" s="51">
        <v>-3764.4196999999999</v>
      </c>
      <c r="L14" s="52">
        <v>-2.1747523014921999</v>
      </c>
      <c r="M14" s="52">
        <v>-7.7569060644327203</v>
      </c>
      <c r="N14" s="51">
        <v>591986.93209999998</v>
      </c>
      <c r="O14" s="51">
        <v>55928171.754000001</v>
      </c>
      <c r="P14" s="51">
        <v>1850</v>
      </c>
      <c r="Q14" s="51">
        <v>2186</v>
      </c>
      <c r="R14" s="52">
        <v>-15.370539798719101</v>
      </c>
      <c r="S14" s="51">
        <v>64.475397189189195</v>
      </c>
      <c r="T14" s="51">
        <v>58.933014821592003</v>
      </c>
      <c r="U14" s="53">
        <v>8.5961197747015206</v>
      </c>
    </row>
    <row r="15" spans="1:23" ht="12" thickBot="1">
      <c r="A15" s="75"/>
      <c r="B15" s="64" t="s">
        <v>13</v>
      </c>
      <c r="C15" s="65"/>
      <c r="D15" s="51">
        <v>112752.7547</v>
      </c>
      <c r="E15" s="51">
        <v>136329.90280000001</v>
      </c>
      <c r="F15" s="52">
        <v>82.7058131666181</v>
      </c>
      <c r="G15" s="51">
        <v>133532.53649999999</v>
      </c>
      <c r="H15" s="52">
        <v>-15.561586969479899</v>
      </c>
      <c r="I15" s="51">
        <v>22352.6914</v>
      </c>
      <c r="J15" s="52">
        <v>19.824519107735799</v>
      </c>
      <c r="K15" s="51">
        <v>27325.992300000002</v>
      </c>
      <c r="L15" s="52">
        <v>20.4639206415434</v>
      </c>
      <c r="M15" s="52">
        <v>-0.18199891317396</v>
      </c>
      <c r="N15" s="51">
        <v>681247.79310000001</v>
      </c>
      <c r="O15" s="51">
        <v>43045151.158200003</v>
      </c>
      <c r="P15" s="51">
        <v>3225</v>
      </c>
      <c r="Q15" s="51">
        <v>3851</v>
      </c>
      <c r="R15" s="52">
        <v>-16.255518047260502</v>
      </c>
      <c r="S15" s="51">
        <v>34.962094480620202</v>
      </c>
      <c r="T15" s="51">
        <v>35.254625759543003</v>
      </c>
      <c r="U15" s="53">
        <v>-0.83670982322002696</v>
      </c>
    </row>
    <row r="16" spans="1:23" ht="12" thickBot="1">
      <c r="A16" s="75"/>
      <c r="B16" s="64" t="s">
        <v>14</v>
      </c>
      <c r="C16" s="65"/>
      <c r="D16" s="51">
        <v>553908.13370000001</v>
      </c>
      <c r="E16" s="51">
        <v>613279.19240000006</v>
      </c>
      <c r="F16" s="52">
        <v>90.319081515278896</v>
      </c>
      <c r="G16" s="51">
        <v>589955.0355</v>
      </c>
      <c r="H16" s="52">
        <v>-6.1101100305804499</v>
      </c>
      <c r="I16" s="51">
        <v>36552.595399999998</v>
      </c>
      <c r="J16" s="52">
        <v>6.5990356841008397</v>
      </c>
      <c r="K16" s="51">
        <v>42910.7111</v>
      </c>
      <c r="L16" s="52">
        <v>7.2735562064712704</v>
      </c>
      <c r="M16" s="52">
        <v>-0.14817083047593699</v>
      </c>
      <c r="N16" s="51">
        <v>2785180.9780000001</v>
      </c>
      <c r="O16" s="51">
        <v>334951645.31840003</v>
      </c>
      <c r="P16" s="51">
        <v>29000</v>
      </c>
      <c r="Q16" s="51">
        <v>28269</v>
      </c>
      <c r="R16" s="52">
        <v>2.5858714492907402</v>
      </c>
      <c r="S16" s="51">
        <v>19.1002804724138</v>
      </c>
      <c r="T16" s="51">
        <v>20.098443874916001</v>
      </c>
      <c r="U16" s="53">
        <v>-5.2259096610849598</v>
      </c>
    </row>
    <row r="17" spans="1:21" ht="12" thickBot="1">
      <c r="A17" s="75"/>
      <c r="B17" s="64" t="s">
        <v>15</v>
      </c>
      <c r="C17" s="65"/>
      <c r="D17" s="51">
        <v>346043.86820000003</v>
      </c>
      <c r="E17" s="51">
        <v>501830.97090000001</v>
      </c>
      <c r="F17" s="52">
        <v>68.956259829757698</v>
      </c>
      <c r="G17" s="51">
        <v>362488.89429999999</v>
      </c>
      <c r="H17" s="52">
        <v>-4.5366979122924196</v>
      </c>
      <c r="I17" s="51">
        <v>44526.0533</v>
      </c>
      <c r="J17" s="52">
        <v>12.8671701456839</v>
      </c>
      <c r="K17" s="51">
        <v>52092.968800000002</v>
      </c>
      <c r="L17" s="52">
        <v>14.370914425004999</v>
      </c>
      <c r="M17" s="52">
        <v>-0.14525790474817399</v>
      </c>
      <c r="N17" s="51">
        <v>1454824.0737000001</v>
      </c>
      <c r="O17" s="51">
        <v>323302007.85909998</v>
      </c>
      <c r="P17" s="51">
        <v>7852</v>
      </c>
      <c r="Q17" s="51">
        <v>8004</v>
      </c>
      <c r="R17" s="52">
        <v>-1.89905047476262</v>
      </c>
      <c r="S17" s="51">
        <v>44.070793199184898</v>
      </c>
      <c r="T17" s="51">
        <v>47.486017991004502</v>
      </c>
      <c r="U17" s="53">
        <v>-7.7494062255333596</v>
      </c>
    </row>
    <row r="18" spans="1:21" ht="12" thickBot="1">
      <c r="A18" s="75"/>
      <c r="B18" s="64" t="s">
        <v>16</v>
      </c>
      <c r="C18" s="65"/>
      <c r="D18" s="51">
        <v>1155388.5797999999</v>
      </c>
      <c r="E18" s="51">
        <v>1247339.5915999999</v>
      </c>
      <c r="F18" s="52">
        <v>92.628229519913504</v>
      </c>
      <c r="G18" s="51">
        <v>1188076.2444</v>
      </c>
      <c r="H18" s="52">
        <v>-2.751310343429</v>
      </c>
      <c r="I18" s="51">
        <v>187001.28510000001</v>
      </c>
      <c r="J18" s="52">
        <v>16.185142242999301</v>
      </c>
      <c r="K18" s="51">
        <v>193957.67249999999</v>
      </c>
      <c r="L18" s="52">
        <v>16.3253556675525</v>
      </c>
      <c r="M18" s="52">
        <v>-3.5865492250634998E-2</v>
      </c>
      <c r="N18" s="51">
        <v>5982262.0700000003</v>
      </c>
      <c r="O18" s="51">
        <v>689568456.20130002</v>
      </c>
      <c r="P18" s="51">
        <v>57081</v>
      </c>
      <c r="Q18" s="51">
        <v>58390</v>
      </c>
      <c r="R18" s="52">
        <v>-2.2418222298338799</v>
      </c>
      <c r="S18" s="51">
        <v>20.241211257686398</v>
      </c>
      <c r="T18" s="51">
        <v>20.2368176708341</v>
      </c>
      <c r="U18" s="53">
        <v>2.1706145924079E-2</v>
      </c>
    </row>
    <row r="19" spans="1:21" ht="12" thickBot="1">
      <c r="A19" s="75"/>
      <c r="B19" s="64" t="s">
        <v>17</v>
      </c>
      <c r="C19" s="65"/>
      <c r="D19" s="51">
        <v>524051.40830000001</v>
      </c>
      <c r="E19" s="51">
        <v>804970.72210000001</v>
      </c>
      <c r="F19" s="52">
        <v>65.101921587018694</v>
      </c>
      <c r="G19" s="51">
        <v>542186.67500000005</v>
      </c>
      <c r="H19" s="52">
        <v>-3.3448381408488101</v>
      </c>
      <c r="I19" s="51">
        <v>42149.063900000001</v>
      </c>
      <c r="J19" s="52">
        <v>8.0429254138882502</v>
      </c>
      <c r="K19" s="51">
        <v>45530.250899999999</v>
      </c>
      <c r="L19" s="52">
        <v>8.3975230302367692</v>
      </c>
      <c r="M19" s="52">
        <v>-7.4262428455012006E-2</v>
      </c>
      <c r="N19" s="51">
        <v>2277909.3810000001</v>
      </c>
      <c r="O19" s="51">
        <v>215301660.69240001</v>
      </c>
      <c r="P19" s="51">
        <v>11291</v>
      </c>
      <c r="Q19" s="51">
        <v>11261</v>
      </c>
      <c r="R19" s="52">
        <v>0.266406180623391</v>
      </c>
      <c r="S19" s="51">
        <v>46.413197086174797</v>
      </c>
      <c r="T19" s="51">
        <v>43.3267769114644</v>
      </c>
      <c r="U19" s="53">
        <v>6.6498762603661303</v>
      </c>
    </row>
    <row r="20" spans="1:21" ht="12" thickBot="1">
      <c r="A20" s="75"/>
      <c r="B20" s="64" t="s">
        <v>18</v>
      </c>
      <c r="C20" s="65"/>
      <c r="D20" s="51">
        <v>818643.93629999994</v>
      </c>
      <c r="E20" s="51">
        <v>791504.98349999997</v>
      </c>
      <c r="F20" s="52">
        <v>103.428778512549</v>
      </c>
      <c r="G20" s="51">
        <v>833094.73340000003</v>
      </c>
      <c r="H20" s="52">
        <v>-1.7345923003286701</v>
      </c>
      <c r="I20" s="51">
        <v>83170.977700000003</v>
      </c>
      <c r="J20" s="52">
        <v>10.159603462758801</v>
      </c>
      <c r="K20" s="51">
        <v>77918.2742</v>
      </c>
      <c r="L20" s="52">
        <v>9.3528708172241597</v>
      </c>
      <c r="M20" s="52">
        <v>6.7412985643359999E-2</v>
      </c>
      <c r="N20" s="51">
        <v>4033344.8637999999</v>
      </c>
      <c r="O20" s="51">
        <v>363766248.69859999</v>
      </c>
      <c r="P20" s="51">
        <v>35822</v>
      </c>
      <c r="Q20" s="51">
        <v>36252</v>
      </c>
      <c r="R20" s="52">
        <v>-1.1861414542645901</v>
      </c>
      <c r="S20" s="51">
        <v>22.8531052509631</v>
      </c>
      <c r="T20" s="51">
        <v>23.583771687079299</v>
      </c>
      <c r="U20" s="53">
        <v>-3.1972304336429098</v>
      </c>
    </row>
    <row r="21" spans="1:21" ht="12" thickBot="1">
      <c r="A21" s="75"/>
      <c r="B21" s="64" t="s">
        <v>19</v>
      </c>
      <c r="C21" s="65"/>
      <c r="D21" s="51">
        <v>270923.49209999997</v>
      </c>
      <c r="E21" s="51">
        <v>342028.48719999997</v>
      </c>
      <c r="F21" s="52">
        <v>79.210797415707205</v>
      </c>
      <c r="G21" s="51">
        <v>295081.34499999997</v>
      </c>
      <c r="H21" s="52">
        <v>-8.1868451900949495</v>
      </c>
      <c r="I21" s="51">
        <v>45192.061000000002</v>
      </c>
      <c r="J21" s="52">
        <v>16.680746527259199</v>
      </c>
      <c r="K21" s="51">
        <v>39983.867400000003</v>
      </c>
      <c r="L21" s="52">
        <v>13.550116968593899</v>
      </c>
      <c r="M21" s="52">
        <v>0.13025737475309801</v>
      </c>
      <c r="N21" s="51">
        <v>1332485.4419</v>
      </c>
      <c r="O21" s="51">
        <v>131327712.0872</v>
      </c>
      <c r="P21" s="51">
        <v>23050</v>
      </c>
      <c r="Q21" s="51">
        <v>24056</v>
      </c>
      <c r="R21" s="52">
        <v>-4.1819088792816697</v>
      </c>
      <c r="S21" s="51">
        <v>11.753730676789599</v>
      </c>
      <c r="T21" s="51">
        <v>11.7112664324909</v>
      </c>
      <c r="U21" s="53">
        <v>0.36128311483765901</v>
      </c>
    </row>
    <row r="22" spans="1:21" ht="12" thickBot="1">
      <c r="A22" s="75"/>
      <c r="B22" s="64" t="s">
        <v>20</v>
      </c>
      <c r="C22" s="65"/>
      <c r="D22" s="51">
        <v>872462.31480000005</v>
      </c>
      <c r="E22" s="51">
        <v>907675.95460000006</v>
      </c>
      <c r="F22" s="52">
        <v>96.120461314245304</v>
      </c>
      <c r="G22" s="51">
        <v>867350.88300000003</v>
      </c>
      <c r="H22" s="52">
        <v>0.58931533940687097</v>
      </c>
      <c r="I22" s="51">
        <v>108006.9044</v>
      </c>
      <c r="J22" s="52">
        <v>12.3795495310028</v>
      </c>
      <c r="K22" s="51">
        <v>81371.463699999993</v>
      </c>
      <c r="L22" s="52">
        <v>9.3816084464630691</v>
      </c>
      <c r="M22" s="52">
        <v>0.32733146841501398</v>
      </c>
      <c r="N22" s="51">
        <v>4100915.4394999999</v>
      </c>
      <c r="O22" s="51">
        <v>439549724.84320003</v>
      </c>
      <c r="P22" s="51">
        <v>54487</v>
      </c>
      <c r="Q22" s="51">
        <v>53318</v>
      </c>
      <c r="R22" s="52">
        <v>2.19250534528677</v>
      </c>
      <c r="S22" s="51">
        <v>16.012302288619299</v>
      </c>
      <c r="T22" s="51">
        <v>16.1471362279155</v>
      </c>
      <c r="U22" s="53">
        <v>-0.84206466294388505</v>
      </c>
    </row>
    <row r="23" spans="1:21" ht="12" thickBot="1">
      <c r="A23" s="75"/>
      <c r="B23" s="64" t="s">
        <v>21</v>
      </c>
      <c r="C23" s="65"/>
      <c r="D23" s="51">
        <v>2095010.8514</v>
      </c>
      <c r="E23" s="51">
        <v>2238021.1264999998</v>
      </c>
      <c r="F23" s="52">
        <v>93.609967600098102</v>
      </c>
      <c r="G23" s="51">
        <v>2452157.1841000002</v>
      </c>
      <c r="H23" s="52">
        <v>-14.5645774673731</v>
      </c>
      <c r="I23" s="51">
        <v>292205.12219999998</v>
      </c>
      <c r="J23" s="52">
        <v>13.947666285581899</v>
      </c>
      <c r="K23" s="51">
        <v>249643.14569999999</v>
      </c>
      <c r="L23" s="52">
        <v>10.180552344633901</v>
      </c>
      <c r="M23" s="52">
        <v>0.170491268168634</v>
      </c>
      <c r="N23" s="51">
        <v>10545869.5277</v>
      </c>
      <c r="O23" s="51">
        <v>966854057.39690006</v>
      </c>
      <c r="P23" s="51">
        <v>70442</v>
      </c>
      <c r="Q23" s="51">
        <v>73977</v>
      </c>
      <c r="R23" s="52">
        <v>-4.7785122402909002</v>
      </c>
      <c r="S23" s="51">
        <v>29.7409336958065</v>
      </c>
      <c r="T23" s="51">
        <v>30.1306477486246</v>
      </c>
      <c r="U23" s="53">
        <v>-1.3103625353666699</v>
      </c>
    </row>
    <row r="24" spans="1:21" ht="12" thickBot="1">
      <c r="A24" s="75"/>
      <c r="B24" s="64" t="s">
        <v>22</v>
      </c>
      <c r="C24" s="65"/>
      <c r="D24" s="51">
        <v>219622.52609999999</v>
      </c>
      <c r="E24" s="51">
        <v>248905.7984</v>
      </c>
      <c r="F24" s="52">
        <v>88.235198822913404</v>
      </c>
      <c r="G24" s="51">
        <v>207460.58300000001</v>
      </c>
      <c r="H24" s="52">
        <v>5.8622910068656404</v>
      </c>
      <c r="I24" s="51">
        <v>32133.676899999999</v>
      </c>
      <c r="J24" s="52">
        <v>14.6313210537286</v>
      </c>
      <c r="K24" s="51">
        <v>37472.5092</v>
      </c>
      <c r="L24" s="52">
        <v>18.062471751561599</v>
      </c>
      <c r="M24" s="52">
        <v>-0.142473306804872</v>
      </c>
      <c r="N24" s="51">
        <v>1014114.6775</v>
      </c>
      <c r="O24" s="51">
        <v>90042541.631400004</v>
      </c>
      <c r="P24" s="51">
        <v>23732</v>
      </c>
      <c r="Q24" s="51">
        <v>23524</v>
      </c>
      <c r="R24" s="52">
        <v>0.88420336677434996</v>
      </c>
      <c r="S24" s="51">
        <v>9.2542780254508692</v>
      </c>
      <c r="T24" s="51">
        <v>9.3669589610610409</v>
      </c>
      <c r="U24" s="53">
        <v>-1.21760914574085</v>
      </c>
    </row>
    <row r="25" spans="1:21" ht="12" thickBot="1">
      <c r="A25" s="75"/>
      <c r="B25" s="64" t="s">
        <v>23</v>
      </c>
      <c r="C25" s="65"/>
      <c r="D25" s="51">
        <v>270283.88959999999</v>
      </c>
      <c r="E25" s="51">
        <v>297501.95179999998</v>
      </c>
      <c r="F25" s="52">
        <v>90.851131552139293</v>
      </c>
      <c r="G25" s="51">
        <v>243508.99770000001</v>
      </c>
      <c r="H25" s="52">
        <v>10.995442531033801</v>
      </c>
      <c r="I25" s="51">
        <v>19668.672299999998</v>
      </c>
      <c r="J25" s="52">
        <v>7.2770420497900101</v>
      </c>
      <c r="K25" s="51">
        <v>24068.043300000001</v>
      </c>
      <c r="L25" s="52">
        <v>9.8838414708813005</v>
      </c>
      <c r="M25" s="52">
        <v>-0.182788893353869</v>
      </c>
      <c r="N25" s="51">
        <v>1245330.7768999999</v>
      </c>
      <c r="O25" s="51">
        <v>99638517.390300006</v>
      </c>
      <c r="P25" s="51">
        <v>18888</v>
      </c>
      <c r="Q25" s="51">
        <v>18154</v>
      </c>
      <c r="R25" s="52">
        <v>4.0431860746942698</v>
      </c>
      <c r="S25" s="51">
        <v>14.3098204997882</v>
      </c>
      <c r="T25" s="51">
        <v>14.3941503690647</v>
      </c>
      <c r="U25" s="53">
        <v>-0.58931465476938005</v>
      </c>
    </row>
    <row r="26" spans="1:21" ht="12" thickBot="1">
      <c r="A26" s="75"/>
      <c r="B26" s="64" t="s">
        <v>24</v>
      </c>
      <c r="C26" s="65"/>
      <c r="D26" s="51">
        <v>513997.88069999998</v>
      </c>
      <c r="E26" s="51">
        <v>498479.33110000001</v>
      </c>
      <c r="F26" s="52">
        <v>103.11317814637501</v>
      </c>
      <c r="G26" s="51">
        <v>449248.62410000002</v>
      </c>
      <c r="H26" s="52">
        <v>14.412789071912</v>
      </c>
      <c r="I26" s="51">
        <v>97837.782999999996</v>
      </c>
      <c r="J26" s="52">
        <v>19.034666615114698</v>
      </c>
      <c r="K26" s="51">
        <v>110188.51730000001</v>
      </c>
      <c r="L26" s="52">
        <v>24.527290989648701</v>
      </c>
      <c r="M26" s="52">
        <v>-0.112087308211742</v>
      </c>
      <c r="N26" s="51">
        <v>2299913.6326000001</v>
      </c>
      <c r="O26" s="51">
        <v>202197021.7211</v>
      </c>
      <c r="P26" s="51">
        <v>39031</v>
      </c>
      <c r="Q26" s="51">
        <v>38909</v>
      </c>
      <c r="R26" s="52">
        <v>0.313552134467598</v>
      </c>
      <c r="S26" s="51">
        <v>13.1689651994568</v>
      </c>
      <c r="T26" s="51">
        <v>12.9163627566887</v>
      </c>
      <c r="U26" s="53">
        <v>1.91816470726628</v>
      </c>
    </row>
    <row r="27" spans="1:21" ht="12" thickBot="1">
      <c r="A27" s="75"/>
      <c r="B27" s="64" t="s">
        <v>25</v>
      </c>
      <c r="C27" s="65"/>
      <c r="D27" s="51">
        <v>195672.7089</v>
      </c>
      <c r="E27" s="51">
        <v>247408.696</v>
      </c>
      <c r="F27" s="52">
        <v>79.088856642290395</v>
      </c>
      <c r="G27" s="51">
        <v>210507.16510000001</v>
      </c>
      <c r="H27" s="52">
        <v>-7.0470077315197299</v>
      </c>
      <c r="I27" s="51">
        <v>52720.605499999998</v>
      </c>
      <c r="J27" s="52">
        <v>26.9432593826578</v>
      </c>
      <c r="K27" s="51">
        <v>58784.566200000001</v>
      </c>
      <c r="L27" s="52">
        <v>27.925209183295401</v>
      </c>
      <c r="M27" s="52">
        <v>-0.103155659588758</v>
      </c>
      <c r="N27" s="51">
        <v>929996.98080000002</v>
      </c>
      <c r="O27" s="51">
        <v>81772539.642299995</v>
      </c>
      <c r="P27" s="51">
        <v>26916</v>
      </c>
      <c r="Q27" s="51">
        <v>27209</v>
      </c>
      <c r="R27" s="52">
        <v>-1.0768495718328499</v>
      </c>
      <c r="S27" s="51">
        <v>7.2697543802942501</v>
      </c>
      <c r="T27" s="51">
        <v>7.3301915910176803</v>
      </c>
      <c r="U27" s="53">
        <v>-0.83135148124473301</v>
      </c>
    </row>
    <row r="28" spans="1:21" ht="12" thickBot="1">
      <c r="A28" s="75"/>
      <c r="B28" s="64" t="s">
        <v>26</v>
      </c>
      <c r="C28" s="65"/>
      <c r="D28" s="51">
        <v>934841.13829999999</v>
      </c>
      <c r="E28" s="51">
        <v>1084341.757</v>
      </c>
      <c r="F28" s="52">
        <v>86.212776762040704</v>
      </c>
      <c r="G28" s="51">
        <v>955134.60140000004</v>
      </c>
      <c r="H28" s="52">
        <v>-2.12467049882338</v>
      </c>
      <c r="I28" s="51">
        <v>47022.133800000003</v>
      </c>
      <c r="J28" s="52">
        <v>5.0299598374018197</v>
      </c>
      <c r="K28" s="51">
        <v>55096.122799999997</v>
      </c>
      <c r="L28" s="52">
        <v>5.76841449563676</v>
      </c>
      <c r="M28" s="52">
        <v>-0.146543687462523</v>
      </c>
      <c r="N28" s="51">
        <v>4189403.9350999999</v>
      </c>
      <c r="O28" s="51">
        <v>298201012.53070003</v>
      </c>
      <c r="P28" s="51">
        <v>42879</v>
      </c>
      <c r="Q28" s="51">
        <v>42768</v>
      </c>
      <c r="R28" s="52">
        <v>0.259539842873169</v>
      </c>
      <c r="S28" s="51">
        <v>21.801840954779699</v>
      </c>
      <c r="T28" s="51">
        <v>21.971820856715301</v>
      </c>
      <c r="U28" s="53">
        <v>-0.77965848062159804</v>
      </c>
    </row>
    <row r="29" spans="1:21" ht="12" thickBot="1">
      <c r="A29" s="75"/>
      <c r="B29" s="64" t="s">
        <v>27</v>
      </c>
      <c r="C29" s="65"/>
      <c r="D29" s="51">
        <v>595301.52009999997</v>
      </c>
      <c r="E29" s="51">
        <v>673729.09569999995</v>
      </c>
      <c r="F29" s="52">
        <v>88.359182332994806</v>
      </c>
      <c r="G29" s="51">
        <v>651169.63430000003</v>
      </c>
      <c r="H29" s="52">
        <v>-8.5796559386645299</v>
      </c>
      <c r="I29" s="51">
        <v>85772.575899999996</v>
      </c>
      <c r="J29" s="52">
        <v>14.4082574970734</v>
      </c>
      <c r="K29" s="51">
        <v>102560.7637</v>
      </c>
      <c r="L29" s="52">
        <v>15.750237464658801</v>
      </c>
      <c r="M29" s="52">
        <v>-0.16369015980718599</v>
      </c>
      <c r="N29" s="51">
        <v>2651266.7771000001</v>
      </c>
      <c r="O29" s="51">
        <v>215398042.65560001</v>
      </c>
      <c r="P29" s="51">
        <v>103293</v>
      </c>
      <c r="Q29" s="51">
        <v>106615</v>
      </c>
      <c r="R29" s="52">
        <v>-3.11588425643671</v>
      </c>
      <c r="S29" s="51">
        <v>5.7632319721568699</v>
      </c>
      <c r="T29" s="51">
        <v>5.8045755897387803</v>
      </c>
      <c r="U29" s="53">
        <v>-0.71736861853981804</v>
      </c>
    </row>
    <row r="30" spans="1:21" ht="12" thickBot="1">
      <c r="A30" s="75"/>
      <c r="B30" s="64" t="s">
        <v>28</v>
      </c>
      <c r="C30" s="65"/>
      <c r="D30" s="51">
        <v>709560.19949999999</v>
      </c>
      <c r="E30" s="51">
        <v>816513.02339999995</v>
      </c>
      <c r="F30" s="52">
        <v>86.901271524777002</v>
      </c>
      <c r="G30" s="51">
        <v>764910.56099999999</v>
      </c>
      <c r="H30" s="52">
        <v>-7.2361873821742204</v>
      </c>
      <c r="I30" s="51">
        <v>97525.020399999994</v>
      </c>
      <c r="J30" s="52">
        <v>13.7444321804862</v>
      </c>
      <c r="K30" s="51">
        <v>96983.276199999993</v>
      </c>
      <c r="L30" s="52">
        <v>12.6790347976383</v>
      </c>
      <c r="M30" s="52">
        <v>5.5859548287769999E-3</v>
      </c>
      <c r="N30" s="51">
        <v>3324696.9528999999</v>
      </c>
      <c r="O30" s="51">
        <v>384369180.27859998</v>
      </c>
      <c r="P30" s="51">
        <v>64884</v>
      </c>
      <c r="Q30" s="51">
        <v>64909</v>
      </c>
      <c r="R30" s="52">
        <v>-3.8515460105681E-2</v>
      </c>
      <c r="S30" s="51">
        <v>10.935827006658</v>
      </c>
      <c r="T30" s="51">
        <v>10.839588963009801</v>
      </c>
      <c r="U30" s="53">
        <v>0.88002529291740295</v>
      </c>
    </row>
    <row r="31" spans="1:21" ht="12" thickBot="1">
      <c r="A31" s="75"/>
      <c r="B31" s="64" t="s">
        <v>29</v>
      </c>
      <c r="C31" s="65"/>
      <c r="D31" s="51">
        <v>627017.89450000005</v>
      </c>
      <c r="E31" s="51">
        <v>727174.93909999996</v>
      </c>
      <c r="F31" s="52">
        <v>86.226554407394602</v>
      </c>
      <c r="G31" s="51">
        <v>747932.43359999999</v>
      </c>
      <c r="H31" s="52">
        <v>-16.166505645169799</v>
      </c>
      <c r="I31" s="51">
        <v>36471.406000000003</v>
      </c>
      <c r="J31" s="52">
        <v>5.81664515796367</v>
      </c>
      <c r="K31" s="51">
        <v>27393.770799999998</v>
      </c>
      <c r="L31" s="52">
        <v>3.66259966400259</v>
      </c>
      <c r="M31" s="52">
        <v>0.33137589075542701</v>
      </c>
      <c r="N31" s="51">
        <v>3341261.9558999999</v>
      </c>
      <c r="O31" s="51">
        <v>368598668.5783</v>
      </c>
      <c r="P31" s="51">
        <v>26863</v>
      </c>
      <c r="Q31" s="51">
        <v>27762</v>
      </c>
      <c r="R31" s="52">
        <v>-3.2382393199337201</v>
      </c>
      <c r="S31" s="51">
        <v>23.341320571045699</v>
      </c>
      <c r="T31" s="51">
        <v>24.182959545421799</v>
      </c>
      <c r="U31" s="53">
        <v>-3.6057898772880899</v>
      </c>
    </row>
    <row r="32" spans="1:21" ht="12" thickBot="1">
      <c r="A32" s="75"/>
      <c r="B32" s="64" t="s">
        <v>30</v>
      </c>
      <c r="C32" s="65"/>
      <c r="D32" s="51">
        <v>94292.971999999994</v>
      </c>
      <c r="E32" s="51">
        <v>123871.86079999999</v>
      </c>
      <c r="F32" s="52">
        <v>76.121381717388402</v>
      </c>
      <c r="G32" s="51">
        <v>104153.3235</v>
      </c>
      <c r="H32" s="52">
        <v>-9.4671501289154794</v>
      </c>
      <c r="I32" s="51">
        <v>24038.111199999999</v>
      </c>
      <c r="J32" s="52">
        <v>25.493004080940398</v>
      </c>
      <c r="K32" s="51">
        <v>30134.2264</v>
      </c>
      <c r="L32" s="52">
        <v>28.932563443354699</v>
      </c>
      <c r="M32" s="52">
        <v>-0.202298712403648</v>
      </c>
      <c r="N32" s="51">
        <v>418559.40230000002</v>
      </c>
      <c r="O32" s="51">
        <v>38670543.377499998</v>
      </c>
      <c r="P32" s="51">
        <v>22193</v>
      </c>
      <c r="Q32" s="51">
        <v>22158</v>
      </c>
      <c r="R32" s="52">
        <v>0.15795649426844099</v>
      </c>
      <c r="S32" s="51">
        <v>4.24877087369891</v>
      </c>
      <c r="T32" s="51">
        <v>4.3025556999729204</v>
      </c>
      <c r="U32" s="53">
        <v>-1.26589142772916</v>
      </c>
    </row>
    <row r="33" spans="1:21" ht="12" thickBot="1">
      <c r="A33" s="75"/>
      <c r="B33" s="64" t="s">
        <v>31</v>
      </c>
      <c r="C33" s="65"/>
      <c r="D33" s="54"/>
      <c r="E33" s="54"/>
      <c r="F33" s="54"/>
      <c r="G33" s="54"/>
      <c r="H33" s="54"/>
      <c r="I33" s="54"/>
      <c r="J33" s="54"/>
      <c r="K33" s="54"/>
      <c r="L33" s="54"/>
      <c r="M33" s="54"/>
      <c r="N33" s="51">
        <v>6.3716999999999997</v>
      </c>
      <c r="O33" s="51">
        <v>279.99040000000002</v>
      </c>
      <c r="P33" s="54"/>
      <c r="Q33" s="54"/>
      <c r="R33" s="54"/>
      <c r="S33" s="54"/>
      <c r="T33" s="54"/>
      <c r="U33" s="55"/>
    </row>
    <row r="34" spans="1:21" ht="12" thickBot="1">
      <c r="A34" s="75"/>
      <c r="B34" s="64" t="s">
        <v>70</v>
      </c>
      <c r="C34" s="65"/>
      <c r="D34" s="54"/>
      <c r="E34" s="54"/>
      <c r="F34" s="54"/>
      <c r="G34" s="54"/>
      <c r="H34" s="54"/>
      <c r="I34" s="54"/>
      <c r="J34" s="54"/>
      <c r="K34" s="54"/>
      <c r="L34" s="54"/>
      <c r="M34" s="54"/>
      <c r="N34" s="54"/>
      <c r="O34" s="51">
        <v>1</v>
      </c>
      <c r="P34" s="54"/>
      <c r="Q34" s="54"/>
      <c r="R34" s="54"/>
      <c r="S34" s="54"/>
      <c r="T34" s="54"/>
      <c r="U34" s="55"/>
    </row>
    <row r="35" spans="1:21" ht="12" thickBot="1">
      <c r="A35" s="75"/>
      <c r="B35" s="64" t="s">
        <v>32</v>
      </c>
      <c r="C35" s="65"/>
      <c r="D35" s="51">
        <v>157252.24900000001</v>
      </c>
      <c r="E35" s="51">
        <v>168725.23120000001</v>
      </c>
      <c r="F35" s="52">
        <v>93.200197671443505</v>
      </c>
      <c r="G35" s="51">
        <v>138049.9057</v>
      </c>
      <c r="H35" s="52">
        <v>13.909711276246099</v>
      </c>
      <c r="I35" s="51">
        <v>17892.198100000001</v>
      </c>
      <c r="J35" s="52">
        <v>11.3780236618428</v>
      </c>
      <c r="K35" s="51">
        <v>20080.6747</v>
      </c>
      <c r="L35" s="52">
        <v>14.5459532175544</v>
      </c>
      <c r="M35" s="52">
        <v>-0.10898421655125</v>
      </c>
      <c r="N35" s="51">
        <v>847548.2672</v>
      </c>
      <c r="O35" s="51">
        <v>59620853.810999997</v>
      </c>
      <c r="P35" s="51">
        <v>11588</v>
      </c>
      <c r="Q35" s="51">
        <v>12039</v>
      </c>
      <c r="R35" s="52">
        <v>-3.74615831879724</v>
      </c>
      <c r="S35" s="51">
        <v>13.5702665688643</v>
      </c>
      <c r="T35" s="51">
        <v>13.8188123099925</v>
      </c>
      <c r="U35" s="53">
        <v>-1.83154649075535</v>
      </c>
    </row>
    <row r="36" spans="1:21" ht="12" customHeight="1" thickBot="1">
      <c r="A36" s="75"/>
      <c r="B36" s="64" t="s">
        <v>69</v>
      </c>
      <c r="C36" s="65"/>
      <c r="D36" s="51">
        <v>96076.14</v>
      </c>
      <c r="E36" s="54"/>
      <c r="F36" s="54"/>
      <c r="G36" s="54"/>
      <c r="H36" s="54"/>
      <c r="I36" s="51">
        <v>3861.14</v>
      </c>
      <c r="J36" s="52">
        <v>4.0188333960960501</v>
      </c>
      <c r="K36" s="54"/>
      <c r="L36" s="54"/>
      <c r="M36" s="54"/>
      <c r="N36" s="51">
        <v>770143.83</v>
      </c>
      <c r="O36" s="51">
        <v>28660154.23</v>
      </c>
      <c r="P36" s="51">
        <v>53</v>
      </c>
      <c r="Q36" s="51">
        <v>52</v>
      </c>
      <c r="R36" s="52">
        <v>1.92307692307692</v>
      </c>
      <c r="S36" s="51">
        <v>1812.7573584905699</v>
      </c>
      <c r="T36" s="51">
        <v>2050.2478846153799</v>
      </c>
      <c r="U36" s="53">
        <v>-13.101065347354099</v>
      </c>
    </row>
    <row r="37" spans="1:21" ht="12" thickBot="1">
      <c r="A37" s="75"/>
      <c r="B37" s="64" t="s">
        <v>36</v>
      </c>
      <c r="C37" s="65"/>
      <c r="D37" s="51">
        <v>71559.02</v>
      </c>
      <c r="E37" s="51">
        <v>69114.406000000003</v>
      </c>
      <c r="F37" s="52">
        <v>103.53705419967</v>
      </c>
      <c r="G37" s="51">
        <v>149458.693</v>
      </c>
      <c r="H37" s="52">
        <v>-52.121205823738897</v>
      </c>
      <c r="I37" s="51">
        <v>-4877.82</v>
      </c>
      <c r="J37" s="52">
        <v>-6.8164991639069399</v>
      </c>
      <c r="K37" s="51">
        <v>-7781.77</v>
      </c>
      <c r="L37" s="52">
        <v>-5.2066359231443302</v>
      </c>
      <c r="M37" s="52">
        <v>-0.37317345539639402</v>
      </c>
      <c r="N37" s="51">
        <v>1039722.64</v>
      </c>
      <c r="O37" s="51">
        <v>149105277.38</v>
      </c>
      <c r="P37" s="51">
        <v>36</v>
      </c>
      <c r="Q37" s="51">
        <v>48</v>
      </c>
      <c r="R37" s="52">
        <v>-25</v>
      </c>
      <c r="S37" s="51">
        <v>1987.7505555555599</v>
      </c>
      <c r="T37" s="51">
        <v>2358.6581249999999</v>
      </c>
      <c r="U37" s="53">
        <v>-18.6596637293244</v>
      </c>
    </row>
    <row r="38" spans="1:21" ht="12" thickBot="1">
      <c r="A38" s="75"/>
      <c r="B38" s="64" t="s">
        <v>37</v>
      </c>
      <c r="C38" s="65"/>
      <c r="D38" s="51">
        <v>18760.68</v>
      </c>
      <c r="E38" s="51">
        <v>38399.201800000003</v>
      </c>
      <c r="F38" s="52">
        <v>48.856953063019098</v>
      </c>
      <c r="G38" s="51">
        <v>49850.43</v>
      </c>
      <c r="H38" s="52">
        <v>-62.3660618373803</v>
      </c>
      <c r="I38" s="51">
        <v>-1311.97</v>
      </c>
      <c r="J38" s="52">
        <v>-6.9931900123023301</v>
      </c>
      <c r="K38" s="51">
        <v>-6279.5</v>
      </c>
      <c r="L38" s="52">
        <v>-12.596681713678301</v>
      </c>
      <c r="M38" s="52">
        <v>-0.79107094513894405</v>
      </c>
      <c r="N38" s="51">
        <v>583751.06999999995</v>
      </c>
      <c r="O38" s="51">
        <v>134095936.08</v>
      </c>
      <c r="P38" s="51">
        <v>10</v>
      </c>
      <c r="Q38" s="51">
        <v>16</v>
      </c>
      <c r="R38" s="52">
        <v>-37.5</v>
      </c>
      <c r="S38" s="51">
        <v>1876.068</v>
      </c>
      <c r="T38" s="51">
        <v>2230.9712500000001</v>
      </c>
      <c r="U38" s="53">
        <v>-18.917397983442001</v>
      </c>
    </row>
    <row r="39" spans="1:21" ht="12" thickBot="1">
      <c r="A39" s="75"/>
      <c r="B39" s="64" t="s">
        <v>38</v>
      </c>
      <c r="C39" s="65"/>
      <c r="D39" s="51">
        <v>47223.97</v>
      </c>
      <c r="E39" s="51">
        <v>36020.1178</v>
      </c>
      <c r="F39" s="52">
        <v>131.10442964736799</v>
      </c>
      <c r="G39" s="51">
        <v>68019.7</v>
      </c>
      <c r="H39" s="52">
        <v>-30.573098675824799</v>
      </c>
      <c r="I39" s="51">
        <v>-5980.37</v>
      </c>
      <c r="J39" s="52">
        <v>-12.6638442299536</v>
      </c>
      <c r="K39" s="51">
        <v>-9516.2900000000009</v>
      </c>
      <c r="L39" s="52">
        <v>-13.990490990110199</v>
      </c>
      <c r="M39" s="52">
        <v>-0.37156496912136999</v>
      </c>
      <c r="N39" s="51">
        <v>640883.17000000004</v>
      </c>
      <c r="O39" s="51">
        <v>100670302.31</v>
      </c>
      <c r="P39" s="51">
        <v>33</v>
      </c>
      <c r="Q39" s="51">
        <v>36</v>
      </c>
      <c r="R39" s="52">
        <v>-8.3333333333333393</v>
      </c>
      <c r="S39" s="51">
        <v>1431.02939393939</v>
      </c>
      <c r="T39" s="51">
        <v>1472.7694444444401</v>
      </c>
      <c r="U39" s="53">
        <v>-2.9167849858168799</v>
      </c>
    </row>
    <row r="40" spans="1:21" ht="12" thickBot="1">
      <c r="A40" s="75"/>
      <c r="B40" s="64" t="s">
        <v>72</v>
      </c>
      <c r="C40" s="65"/>
      <c r="D40" s="54"/>
      <c r="E40" s="54"/>
      <c r="F40" s="54"/>
      <c r="G40" s="51">
        <v>27.2</v>
      </c>
      <c r="H40" s="54"/>
      <c r="I40" s="54"/>
      <c r="J40" s="54"/>
      <c r="K40" s="51">
        <v>1.23</v>
      </c>
      <c r="L40" s="52">
        <v>4.5220588235294104</v>
      </c>
      <c r="M40" s="54"/>
      <c r="N40" s="51">
        <v>91.71</v>
      </c>
      <c r="O40" s="51">
        <v>4353.3100000000004</v>
      </c>
      <c r="P40" s="54"/>
      <c r="Q40" s="54"/>
      <c r="R40" s="54"/>
      <c r="S40" s="54"/>
      <c r="T40" s="54"/>
      <c r="U40" s="55"/>
    </row>
    <row r="41" spans="1:21" ht="12" customHeight="1" thickBot="1">
      <c r="A41" s="75"/>
      <c r="B41" s="64" t="s">
        <v>33</v>
      </c>
      <c r="C41" s="65"/>
      <c r="D41" s="51">
        <v>65354.700299999997</v>
      </c>
      <c r="E41" s="51">
        <v>69783.499899999995</v>
      </c>
      <c r="F41" s="52">
        <v>93.653514646948807</v>
      </c>
      <c r="G41" s="51">
        <v>196117.09510000001</v>
      </c>
      <c r="H41" s="52">
        <v>-66.675673904574396</v>
      </c>
      <c r="I41" s="51">
        <v>3936.9870000000001</v>
      </c>
      <c r="J41" s="52">
        <v>6.02403037873008</v>
      </c>
      <c r="K41" s="51">
        <v>10107.272300000001</v>
      </c>
      <c r="L41" s="52">
        <v>5.1536926420648399</v>
      </c>
      <c r="M41" s="52">
        <v>-0.61047977306399503</v>
      </c>
      <c r="N41" s="51">
        <v>436175.63959999999</v>
      </c>
      <c r="O41" s="51">
        <v>60736814.765500002</v>
      </c>
      <c r="P41" s="51">
        <v>162</v>
      </c>
      <c r="Q41" s="51">
        <v>163</v>
      </c>
      <c r="R41" s="52">
        <v>-0.61349693251533399</v>
      </c>
      <c r="S41" s="51">
        <v>403.42407592592599</v>
      </c>
      <c r="T41" s="51">
        <v>512.28304601227001</v>
      </c>
      <c r="U41" s="53">
        <v>-26.983756444504301</v>
      </c>
    </row>
    <row r="42" spans="1:21" ht="12" thickBot="1">
      <c r="A42" s="75"/>
      <c r="B42" s="64" t="s">
        <v>34</v>
      </c>
      <c r="C42" s="65"/>
      <c r="D42" s="51">
        <v>257011.54949999999</v>
      </c>
      <c r="E42" s="51">
        <v>220057.70310000001</v>
      </c>
      <c r="F42" s="52">
        <v>116.79279837943599</v>
      </c>
      <c r="G42" s="51">
        <v>339725.3125</v>
      </c>
      <c r="H42" s="52">
        <v>-24.347247601692899</v>
      </c>
      <c r="I42" s="51">
        <v>20584.1875</v>
      </c>
      <c r="J42" s="52">
        <v>8.0090515543154606</v>
      </c>
      <c r="K42" s="51">
        <v>27374.8246</v>
      </c>
      <c r="L42" s="52">
        <v>8.0579290364182103</v>
      </c>
      <c r="M42" s="52">
        <v>-0.24806139214495601</v>
      </c>
      <c r="N42" s="51">
        <v>1514583.2245</v>
      </c>
      <c r="O42" s="51">
        <v>150785679.35210001</v>
      </c>
      <c r="P42" s="51">
        <v>1482</v>
      </c>
      <c r="Q42" s="51">
        <v>1588</v>
      </c>
      <c r="R42" s="52">
        <v>-6.6750629722921904</v>
      </c>
      <c r="S42" s="51">
        <v>173.42209817813799</v>
      </c>
      <c r="T42" s="51">
        <v>183.026344206549</v>
      </c>
      <c r="U42" s="53">
        <v>-5.53807509498938</v>
      </c>
    </row>
    <row r="43" spans="1:21" ht="12" thickBot="1">
      <c r="A43" s="75"/>
      <c r="B43" s="64" t="s">
        <v>39</v>
      </c>
      <c r="C43" s="65"/>
      <c r="D43" s="51">
        <v>63180.4</v>
      </c>
      <c r="E43" s="51">
        <v>31061.320100000001</v>
      </c>
      <c r="F43" s="52">
        <v>203.405392290458</v>
      </c>
      <c r="G43" s="51">
        <v>75795.75</v>
      </c>
      <c r="H43" s="52">
        <v>-16.643875151311299</v>
      </c>
      <c r="I43" s="51">
        <v>-923.51</v>
      </c>
      <c r="J43" s="52">
        <v>-1.4617033130527799</v>
      </c>
      <c r="K43" s="51">
        <v>-10247.83</v>
      </c>
      <c r="L43" s="52">
        <v>-13.520322709386701</v>
      </c>
      <c r="M43" s="52">
        <v>-0.90988238485611095</v>
      </c>
      <c r="N43" s="51">
        <v>772933.43</v>
      </c>
      <c r="O43" s="51">
        <v>69388065.579999998</v>
      </c>
      <c r="P43" s="51">
        <v>60</v>
      </c>
      <c r="Q43" s="51">
        <v>90</v>
      </c>
      <c r="R43" s="52">
        <v>-33.3333333333333</v>
      </c>
      <c r="S43" s="51">
        <v>1053.0066666666701</v>
      </c>
      <c r="T43" s="51">
        <v>1341.8136666666701</v>
      </c>
      <c r="U43" s="53">
        <v>-27.4268918841919</v>
      </c>
    </row>
    <row r="44" spans="1:21" ht="12" thickBot="1">
      <c r="A44" s="75"/>
      <c r="B44" s="64" t="s">
        <v>40</v>
      </c>
      <c r="C44" s="65"/>
      <c r="D44" s="51">
        <v>44751.3</v>
      </c>
      <c r="E44" s="51">
        <v>6437.8795</v>
      </c>
      <c r="F44" s="52">
        <v>695.12484662069198</v>
      </c>
      <c r="G44" s="51">
        <v>31465.83</v>
      </c>
      <c r="H44" s="52">
        <v>42.221895942360298</v>
      </c>
      <c r="I44" s="51">
        <v>5672</v>
      </c>
      <c r="J44" s="52">
        <v>12.6744921376586</v>
      </c>
      <c r="K44" s="51">
        <v>4179.18</v>
      </c>
      <c r="L44" s="52">
        <v>13.281645518328901</v>
      </c>
      <c r="M44" s="52">
        <v>0.35720404481261903</v>
      </c>
      <c r="N44" s="51">
        <v>392944.65</v>
      </c>
      <c r="O44" s="51">
        <v>27671841.710000001</v>
      </c>
      <c r="P44" s="51">
        <v>47</v>
      </c>
      <c r="Q44" s="51">
        <v>50</v>
      </c>
      <c r="R44" s="52">
        <v>-6.0000000000000098</v>
      </c>
      <c r="S44" s="51">
        <v>952.15531914893597</v>
      </c>
      <c r="T44" s="51">
        <v>1103.4194</v>
      </c>
      <c r="U44" s="53">
        <v>-15.8864922359797</v>
      </c>
    </row>
    <row r="45" spans="1:21" ht="12" thickBot="1">
      <c r="A45" s="76"/>
      <c r="B45" s="64" t="s">
        <v>35</v>
      </c>
      <c r="C45" s="65"/>
      <c r="D45" s="56">
        <v>13007.608899999999</v>
      </c>
      <c r="E45" s="57"/>
      <c r="F45" s="57"/>
      <c r="G45" s="56">
        <v>15197.5663</v>
      </c>
      <c r="H45" s="58">
        <v>-14.409921672787799</v>
      </c>
      <c r="I45" s="56">
        <v>1612.5802000000001</v>
      </c>
      <c r="J45" s="58">
        <v>12.397206991670901</v>
      </c>
      <c r="K45" s="56">
        <v>1032.3188</v>
      </c>
      <c r="L45" s="58">
        <v>6.7926586377188602</v>
      </c>
      <c r="M45" s="58">
        <v>0.56209515897608398</v>
      </c>
      <c r="N45" s="56">
        <v>67618.920800000007</v>
      </c>
      <c r="O45" s="56">
        <v>8345767.0756000001</v>
      </c>
      <c r="P45" s="56">
        <v>22</v>
      </c>
      <c r="Q45" s="56">
        <v>21</v>
      </c>
      <c r="R45" s="58">
        <v>4.7619047619047699</v>
      </c>
      <c r="S45" s="56">
        <v>591.25495000000001</v>
      </c>
      <c r="T45" s="56">
        <v>716.50509999999997</v>
      </c>
      <c r="U45" s="59">
        <v>-21.1837803641221</v>
      </c>
    </row>
  </sheetData>
  <mergeCells count="43">
    <mergeCell ref="A1:U4"/>
    <mergeCell ref="W1:W4"/>
    <mergeCell ref="B6:C6"/>
    <mergeCell ref="A7:C7"/>
    <mergeCell ref="A8:A45"/>
    <mergeCell ref="B8:C8"/>
    <mergeCell ref="B9:C9"/>
    <mergeCell ref="B10:C10"/>
    <mergeCell ref="B11:C11"/>
    <mergeCell ref="B12:C12"/>
    <mergeCell ref="B24:C24"/>
    <mergeCell ref="B13:C13"/>
    <mergeCell ref="B14:C14"/>
    <mergeCell ref="B15:C15"/>
    <mergeCell ref="B16:C16"/>
    <mergeCell ref="B17:C17"/>
    <mergeCell ref="B18:C18"/>
    <mergeCell ref="B36:C36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19:C19"/>
    <mergeCell ref="B20:C20"/>
    <mergeCell ref="B21:C21"/>
    <mergeCell ref="B22:C22"/>
    <mergeCell ref="B23:C23"/>
    <mergeCell ref="B43:C43"/>
    <mergeCell ref="B44:C44"/>
    <mergeCell ref="B45:C45"/>
    <mergeCell ref="B37:C37"/>
    <mergeCell ref="B38:C38"/>
    <mergeCell ref="B39:C39"/>
    <mergeCell ref="B40:C40"/>
    <mergeCell ref="B41:C41"/>
    <mergeCell ref="B42:C42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H62"/>
  <sheetViews>
    <sheetView topLeftCell="A16" workbookViewId="0">
      <selection activeCell="B32" sqref="B32:E37"/>
    </sheetView>
  </sheetViews>
  <sheetFormatPr defaultRowHeight="13.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>
      <c r="A1" s="38" t="s">
        <v>74</v>
      </c>
      <c r="B1" s="38" t="s">
        <v>63</v>
      </c>
      <c r="C1" s="38" t="s">
        <v>64</v>
      </c>
      <c r="D1" s="38" t="s">
        <v>65</v>
      </c>
      <c r="E1" s="38" t="s">
        <v>66</v>
      </c>
      <c r="F1" s="38" t="s">
        <v>67</v>
      </c>
      <c r="G1" s="38" t="s">
        <v>66</v>
      </c>
      <c r="H1" s="38" t="s">
        <v>68</v>
      </c>
    </row>
    <row r="2" spans="1:8">
      <c r="A2" s="37">
        <v>1</v>
      </c>
      <c r="B2" s="37">
        <v>12</v>
      </c>
      <c r="C2" s="37">
        <v>48484</v>
      </c>
      <c r="D2" s="37">
        <v>489978.30244017101</v>
      </c>
      <c r="E2" s="37">
        <v>360118.188088889</v>
      </c>
      <c r="F2" s="37">
        <v>129860.114351282</v>
      </c>
      <c r="G2" s="37">
        <v>360118.188088889</v>
      </c>
      <c r="H2" s="37">
        <v>0.26503237736152302</v>
      </c>
    </row>
    <row r="3" spans="1:8">
      <c r="A3" s="37">
        <v>2</v>
      </c>
      <c r="B3" s="37">
        <v>13</v>
      </c>
      <c r="C3" s="37">
        <v>6574</v>
      </c>
      <c r="D3" s="37">
        <v>57157.771631283598</v>
      </c>
      <c r="E3" s="37">
        <v>43437.901566590997</v>
      </c>
      <c r="F3" s="37">
        <v>13719.870064692501</v>
      </c>
      <c r="G3" s="37">
        <v>43437.901566590997</v>
      </c>
      <c r="H3" s="37">
        <v>0.24003507612573499</v>
      </c>
    </row>
    <row r="4" spans="1:8">
      <c r="A4" s="37">
        <v>3</v>
      </c>
      <c r="B4" s="37">
        <v>14</v>
      </c>
      <c r="C4" s="37">
        <v>94927</v>
      </c>
      <c r="D4" s="37">
        <v>82062.628297450996</v>
      </c>
      <c r="E4" s="37">
        <v>57358.634076960603</v>
      </c>
      <c r="F4" s="37">
        <v>24703.994220490498</v>
      </c>
      <c r="G4" s="37">
        <v>57358.634076960603</v>
      </c>
      <c r="H4" s="37">
        <v>0.30103830127090597</v>
      </c>
    </row>
    <row r="5" spans="1:8">
      <c r="A5" s="37">
        <v>4</v>
      </c>
      <c r="B5" s="37">
        <v>15</v>
      </c>
      <c r="C5" s="37">
        <v>2774</v>
      </c>
      <c r="D5" s="37">
        <v>46414.677351282102</v>
      </c>
      <c r="E5" s="37">
        <v>35222.192176923098</v>
      </c>
      <c r="F5" s="37">
        <v>11192.485174359001</v>
      </c>
      <c r="G5" s="37">
        <v>35222.192176923098</v>
      </c>
      <c r="H5" s="37">
        <v>0.24114107461418799</v>
      </c>
    </row>
    <row r="6" spans="1:8">
      <c r="A6" s="37">
        <v>5</v>
      </c>
      <c r="B6" s="37">
        <v>16</v>
      </c>
      <c r="C6" s="37">
        <v>4312</v>
      </c>
      <c r="D6" s="37">
        <v>178164.02569401701</v>
      </c>
      <c r="E6" s="37">
        <v>146727.54923675201</v>
      </c>
      <c r="F6" s="37">
        <v>31436.476457264998</v>
      </c>
      <c r="G6" s="37">
        <v>146727.54923675201</v>
      </c>
      <c r="H6" s="37">
        <v>0.17644682384565499</v>
      </c>
    </row>
    <row r="7" spans="1:8">
      <c r="A7" s="37">
        <v>6</v>
      </c>
      <c r="B7" s="37">
        <v>17</v>
      </c>
      <c r="C7" s="37">
        <v>15648</v>
      </c>
      <c r="D7" s="37">
        <v>262844.12048803398</v>
      </c>
      <c r="E7" s="37">
        <v>191874.00924359</v>
      </c>
      <c r="F7" s="37">
        <v>70970.111244444401</v>
      </c>
      <c r="G7" s="37">
        <v>191874.00924359</v>
      </c>
      <c r="H7" s="37">
        <v>0.27000836508220599</v>
      </c>
    </row>
    <row r="8" spans="1:8">
      <c r="A8" s="37">
        <v>7</v>
      </c>
      <c r="B8" s="37">
        <v>18</v>
      </c>
      <c r="C8" s="37">
        <v>53419</v>
      </c>
      <c r="D8" s="37">
        <v>119279.481547009</v>
      </c>
      <c r="E8" s="37">
        <v>93843.656112820507</v>
      </c>
      <c r="F8" s="37">
        <v>25435.825434187998</v>
      </c>
      <c r="G8" s="37">
        <v>93843.656112820507</v>
      </c>
      <c r="H8" s="37">
        <v>0.21324560690820599</v>
      </c>
    </row>
    <row r="9" spans="1:8">
      <c r="A9" s="37">
        <v>8</v>
      </c>
      <c r="B9" s="37">
        <v>19</v>
      </c>
      <c r="C9" s="37">
        <v>14032</v>
      </c>
      <c r="D9" s="37">
        <v>112752.79741282</v>
      </c>
      <c r="E9" s="37">
        <v>90400.063175213698</v>
      </c>
      <c r="F9" s="37">
        <v>22352.734237606801</v>
      </c>
      <c r="G9" s="37">
        <v>90400.063175213698</v>
      </c>
      <c r="H9" s="37">
        <v>0.198245495903459</v>
      </c>
    </row>
    <row r="10" spans="1:8">
      <c r="A10" s="37">
        <v>9</v>
      </c>
      <c r="B10" s="37">
        <v>21</v>
      </c>
      <c r="C10" s="37">
        <v>126461</v>
      </c>
      <c r="D10" s="37">
        <v>553907.78166666697</v>
      </c>
      <c r="E10" s="37">
        <v>517355.53876666701</v>
      </c>
      <c r="F10" s="37">
        <v>36552.242899999997</v>
      </c>
      <c r="G10" s="37">
        <v>517355.53876666701</v>
      </c>
      <c r="H10" s="37">
        <v>6.5989762393330306E-2</v>
      </c>
    </row>
    <row r="11" spans="1:8">
      <c r="A11" s="37">
        <v>10</v>
      </c>
      <c r="B11" s="37">
        <v>22</v>
      </c>
      <c r="C11" s="37">
        <v>18608</v>
      </c>
      <c r="D11" s="37">
        <v>346043.80674529902</v>
      </c>
      <c r="E11" s="37">
        <v>301517.81484359002</v>
      </c>
      <c r="F11" s="37">
        <v>44525.9919017094</v>
      </c>
      <c r="G11" s="37">
        <v>301517.81484359002</v>
      </c>
      <c r="H11" s="37">
        <v>0.128671546878694</v>
      </c>
    </row>
    <row r="12" spans="1:8">
      <c r="A12" s="37">
        <v>11</v>
      </c>
      <c r="B12" s="37">
        <v>23</v>
      </c>
      <c r="C12" s="37">
        <v>131642.78400000001</v>
      </c>
      <c r="D12" s="37">
        <v>1155388.6574905999</v>
      </c>
      <c r="E12" s="37">
        <v>968387.30540170905</v>
      </c>
      <c r="F12" s="37">
        <v>187001.35208888899</v>
      </c>
      <c r="G12" s="37">
        <v>968387.30540170905</v>
      </c>
      <c r="H12" s="37">
        <v>0.16185146952631399</v>
      </c>
    </row>
    <row r="13" spans="1:8">
      <c r="A13" s="37">
        <v>12</v>
      </c>
      <c r="B13" s="37">
        <v>24</v>
      </c>
      <c r="C13" s="37">
        <v>18604</v>
      </c>
      <c r="D13" s="37">
        <v>524051.32110256399</v>
      </c>
      <c r="E13" s="37">
        <v>481902.34434102598</v>
      </c>
      <c r="F13" s="37">
        <v>42148.976761538499</v>
      </c>
      <c r="G13" s="37">
        <v>481902.34434102598</v>
      </c>
      <c r="H13" s="37">
        <v>8.0429101243100001E-2</v>
      </c>
    </row>
    <row r="14" spans="1:8">
      <c r="A14" s="37">
        <v>13</v>
      </c>
      <c r="B14" s="37">
        <v>25</v>
      </c>
      <c r="C14" s="37">
        <v>71469</v>
      </c>
      <c r="D14" s="37">
        <v>818643.88549999997</v>
      </c>
      <c r="E14" s="37">
        <v>735472.95860000001</v>
      </c>
      <c r="F14" s="37">
        <v>83170.926900000006</v>
      </c>
      <c r="G14" s="37">
        <v>735472.95860000001</v>
      </c>
      <c r="H14" s="37">
        <v>0.101595978878169</v>
      </c>
    </row>
    <row r="15" spans="1:8">
      <c r="A15" s="37">
        <v>14</v>
      </c>
      <c r="B15" s="37">
        <v>26</v>
      </c>
      <c r="C15" s="37">
        <v>44054</v>
      </c>
      <c r="D15" s="37">
        <v>270923.24613686599</v>
      </c>
      <c r="E15" s="37">
        <v>225731.43087764899</v>
      </c>
      <c r="F15" s="37">
        <v>45191.815259216397</v>
      </c>
      <c r="G15" s="37">
        <v>225731.43087764899</v>
      </c>
      <c r="H15" s="37">
        <v>0.16680670966265601</v>
      </c>
    </row>
    <row r="16" spans="1:8">
      <c r="A16" s="37">
        <v>15</v>
      </c>
      <c r="B16" s="37">
        <v>27</v>
      </c>
      <c r="C16" s="37">
        <v>113605.213</v>
      </c>
      <c r="D16" s="37">
        <v>872463.4791</v>
      </c>
      <c r="E16" s="37">
        <v>764455.41150000005</v>
      </c>
      <c r="F16" s="37">
        <v>108008.06759999999</v>
      </c>
      <c r="G16" s="37">
        <v>764455.41150000005</v>
      </c>
      <c r="H16" s="37">
        <v>0.123796663341619</v>
      </c>
    </row>
    <row r="17" spans="1:8">
      <c r="A17" s="37">
        <v>16</v>
      </c>
      <c r="B17" s="37">
        <v>29</v>
      </c>
      <c r="C17" s="37">
        <v>157186</v>
      </c>
      <c r="D17" s="37">
        <v>2095012.3269803401</v>
      </c>
      <c r="E17" s="37">
        <v>1802805.75520598</v>
      </c>
      <c r="F17" s="37">
        <v>292206.57177435898</v>
      </c>
      <c r="G17" s="37">
        <v>1802805.75520598</v>
      </c>
      <c r="H17" s="37">
        <v>0.13947725653506399</v>
      </c>
    </row>
    <row r="18" spans="1:8">
      <c r="A18" s="37">
        <v>17</v>
      </c>
      <c r="B18" s="37">
        <v>31</v>
      </c>
      <c r="C18" s="37">
        <v>23788.674999999999</v>
      </c>
      <c r="D18" s="37">
        <v>219622.53938796601</v>
      </c>
      <c r="E18" s="37">
        <v>187488.842380455</v>
      </c>
      <c r="F18" s="37">
        <v>32133.697007510698</v>
      </c>
      <c r="G18" s="37">
        <v>187488.842380455</v>
      </c>
      <c r="H18" s="37">
        <v>0.146313293239662</v>
      </c>
    </row>
    <row r="19" spans="1:8">
      <c r="A19" s="37">
        <v>18</v>
      </c>
      <c r="B19" s="37">
        <v>32</v>
      </c>
      <c r="C19" s="37">
        <v>18199.966</v>
      </c>
      <c r="D19" s="37">
        <v>270283.88800101302</v>
      </c>
      <c r="E19" s="37">
        <v>250615.221621576</v>
      </c>
      <c r="F19" s="37">
        <v>19668.666379437302</v>
      </c>
      <c r="G19" s="37">
        <v>250615.221621576</v>
      </c>
      <c r="H19" s="37">
        <v>7.2770399023427898E-2</v>
      </c>
    </row>
    <row r="20" spans="1:8">
      <c r="A20" s="37">
        <v>19</v>
      </c>
      <c r="B20" s="37">
        <v>33</v>
      </c>
      <c r="C20" s="37">
        <v>30359.458999999999</v>
      </c>
      <c r="D20" s="37">
        <v>513997.83321093698</v>
      </c>
      <c r="E20" s="37">
        <v>416160.08611631399</v>
      </c>
      <c r="F20" s="37">
        <v>97837.7470946229</v>
      </c>
      <c r="G20" s="37">
        <v>416160.08611631399</v>
      </c>
      <c r="H20" s="37">
        <v>0.19034661388245899</v>
      </c>
    </row>
    <row r="21" spans="1:8">
      <c r="A21" s="37">
        <v>20</v>
      </c>
      <c r="B21" s="37">
        <v>34</v>
      </c>
      <c r="C21" s="37">
        <v>34698.108</v>
      </c>
      <c r="D21" s="37">
        <v>195672.55020638401</v>
      </c>
      <c r="E21" s="37">
        <v>142952.11553606999</v>
      </c>
      <c r="F21" s="37">
        <v>52720.434670314004</v>
      </c>
      <c r="G21" s="37">
        <v>142952.11553606999</v>
      </c>
      <c r="H21" s="37">
        <v>0.26943193930220499</v>
      </c>
    </row>
    <row r="22" spans="1:8">
      <c r="A22" s="37">
        <v>21</v>
      </c>
      <c r="B22" s="37">
        <v>35</v>
      </c>
      <c r="C22" s="37">
        <v>34104.086000000003</v>
      </c>
      <c r="D22" s="37">
        <v>934841.13774601801</v>
      </c>
      <c r="E22" s="37">
        <v>887819.00719380495</v>
      </c>
      <c r="F22" s="37">
        <v>47022.130552212402</v>
      </c>
      <c r="G22" s="37">
        <v>887819.00719380495</v>
      </c>
      <c r="H22" s="37">
        <v>5.0299594929665598E-2</v>
      </c>
    </row>
    <row r="23" spans="1:8">
      <c r="A23" s="37">
        <v>22</v>
      </c>
      <c r="B23" s="37">
        <v>36</v>
      </c>
      <c r="C23" s="37">
        <v>146384.99600000001</v>
      </c>
      <c r="D23" s="37">
        <v>595301.51886017702</v>
      </c>
      <c r="E23" s="37">
        <v>509528.94842230499</v>
      </c>
      <c r="F23" s="37">
        <v>85772.570437872506</v>
      </c>
      <c r="G23" s="37">
        <v>509528.94842230499</v>
      </c>
      <c r="H23" s="37">
        <v>0.144082566095415</v>
      </c>
    </row>
    <row r="24" spans="1:8">
      <c r="A24" s="37">
        <v>23</v>
      </c>
      <c r="B24" s="37">
        <v>37</v>
      </c>
      <c r="C24" s="37">
        <v>107254.901</v>
      </c>
      <c r="D24" s="37">
        <v>709560.13635398203</v>
      </c>
      <c r="E24" s="37">
        <v>612035.17564561195</v>
      </c>
      <c r="F24" s="37">
        <v>97524.960708370694</v>
      </c>
      <c r="G24" s="37">
        <v>612035.17564561195</v>
      </c>
      <c r="H24" s="37">
        <v>0.13744424991163501</v>
      </c>
    </row>
    <row r="25" spans="1:8">
      <c r="A25" s="37">
        <v>24</v>
      </c>
      <c r="B25" s="37">
        <v>38</v>
      </c>
      <c r="C25" s="37">
        <v>129507.065</v>
      </c>
      <c r="D25" s="37">
        <v>627017.81807610602</v>
      </c>
      <c r="E25" s="37">
        <v>590546.43987345102</v>
      </c>
      <c r="F25" s="37">
        <v>36471.378202654902</v>
      </c>
      <c r="G25" s="37">
        <v>590546.43987345102</v>
      </c>
      <c r="H25" s="37">
        <v>5.8166414336614701E-2</v>
      </c>
    </row>
    <row r="26" spans="1:8">
      <c r="A26" s="37">
        <v>25</v>
      </c>
      <c r="B26" s="37">
        <v>39</v>
      </c>
      <c r="C26" s="37">
        <v>75806.721000000005</v>
      </c>
      <c r="D26" s="37">
        <v>94292.964051592193</v>
      </c>
      <c r="E26" s="37">
        <v>70254.855217182805</v>
      </c>
      <c r="F26" s="37">
        <v>24038.108834409399</v>
      </c>
      <c r="G26" s="37">
        <v>70254.855217182805</v>
      </c>
      <c r="H26" s="37">
        <v>0.25493003721101598</v>
      </c>
    </row>
    <row r="27" spans="1:8">
      <c r="A27" s="37">
        <v>26</v>
      </c>
      <c r="B27" s="37">
        <v>42</v>
      </c>
      <c r="C27" s="37">
        <v>9448.7939999999999</v>
      </c>
      <c r="D27" s="37">
        <v>157252.24840000001</v>
      </c>
      <c r="E27" s="37">
        <v>139360.0618</v>
      </c>
      <c r="F27" s="37">
        <v>17892.186600000001</v>
      </c>
      <c r="G27" s="37">
        <v>139360.0618</v>
      </c>
      <c r="H27" s="37">
        <v>0.11378016392165</v>
      </c>
    </row>
    <row r="28" spans="1:8">
      <c r="A28" s="37">
        <v>27</v>
      </c>
      <c r="B28" s="37">
        <v>75</v>
      </c>
      <c r="C28" s="37">
        <v>165</v>
      </c>
      <c r="D28" s="37">
        <v>65354.700854700903</v>
      </c>
      <c r="E28" s="37">
        <v>61417.713675213701</v>
      </c>
      <c r="F28" s="37">
        <v>3936.9871794871801</v>
      </c>
      <c r="G28" s="37">
        <v>61417.713675213701</v>
      </c>
      <c r="H28" s="37">
        <v>6.0240306022363202E-2</v>
      </c>
    </row>
    <row r="29" spans="1:8">
      <c r="A29" s="37">
        <v>28</v>
      </c>
      <c r="B29" s="37">
        <v>76</v>
      </c>
      <c r="C29" s="37">
        <v>1850</v>
      </c>
      <c r="D29" s="37">
        <v>257011.54255213699</v>
      </c>
      <c r="E29" s="37">
        <v>236427.36463760701</v>
      </c>
      <c r="F29" s="37">
        <v>20584.177914529901</v>
      </c>
      <c r="G29" s="37">
        <v>236427.36463760701</v>
      </c>
      <c r="H29" s="37">
        <v>8.0090480412389503E-2</v>
      </c>
    </row>
    <row r="30" spans="1:8">
      <c r="A30" s="37">
        <v>29</v>
      </c>
      <c r="B30" s="37">
        <v>99</v>
      </c>
      <c r="C30" s="37">
        <v>23</v>
      </c>
      <c r="D30" s="37">
        <v>13007.6091067242</v>
      </c>
      <c r="E30" s="37">
        <v>11395.0292111035</v>
      </c>
      <c r="F30" s="37">
        <v>1612.5798956205999</v>
      </c>
      <c r="G30" s="37">
        <v>11395.0292111035</v>
      </c>
      <c r="H30" s="37">
        <v>0.12397204454637201</v>
      </c>
    </row>
    <row r="31" spans="1:8" ht="14.25">
      <c r="A31" s="30">
        <v>30</v>
      </c>
      <c r="B31" s="31">
        <v>40</v>
      </c>
      <c r="C31" s="30">
        <v>0</v>
      </c>
      <c r="D31" s="30">
        <v>0</v>
      </c>
      <c r="E31" s="30">
        <v>0</v>
      </c>
      <c r="F31" s="30">
        <v>0</v>
      </c>
      <c r="G31" s="30">
        <v>0</v>
      </c>
      <c r="H31" s="30">
        <v>0</v>
      </c>
    </row>
    <row r="32" spans="1:8" ht="14.25">
      <c r="A32" s="30"/>
      <c r="B32" s="33">
        <v>70</v>
      </c>
      <c r="C32" s="34">
        <v>49</v>
      </c>
      <c r="D32" s="34">
        <v>96076.14</v>
      </c>
      <c r="E32" s="34">
        <v>92215</v>
      </c>
      <c r="F32" s="30"/>
      <c r="G32" s="30"/>
      <c r="H32" s="30"/>
    </row>
    <row r="33" spans="1:8" ht="14.25">
      <c r="A33" s="30"/>
      <c r="B33" s="33">
        <v>71</v>
      </c>
      <c r="C33" s="34">
        <v>30</v>
      </c>
      <c r="D33" s="34">
        <v>71559.02</v>
      </c>
      <c r="E33" s="34">
        <v>76436.84</v>
      </c>
      <c r="F33" s="30"/>
      <c r="G33" s="30"/>
      <c r="H33" s="30"/>
    </row>
    <row r="34" spans="1:8" ht="14.25">
      <c r="A34" s="30"/>
      <c r="B34" s="33">
        <v>72</v>
      </c>
      <c r="C34" s="34">
        <v>6</v>
      </c>
      <c r="D34" s="34">
        <v>18760.68</v>
      </c>
      <c r="E34" s="34">
        <v>20072.650000000001</v>
      </c>
      <c r="F34" s="30"/>
      <c r="G34" s="30"/>
      <c r="H34" s="30"/>
    </row>
    <row r="35" spans="1:8" ht="14.25">
      <c r="A35" s="30"/>
      <c r="B35" s="33">
        <v>73</v>
      </c>
      <c r="C35" s="34">
        <v>29</v>
      </c>
      <c r="D35" s="34">
        <v>47223.97</v>
      </c>
      <c r="E35" s="34">
        <v>53204.34</v>
      </c>
      <c r="F35" s="30"/>
      <c r="G35" s="30"/>
      <c r="H35" s="30"/>
    </row>
    <row r="36" spans="1:8" ht="14.25">
      <c r="A36" s="30"/>
      <c r="B36" s="33">
        <v>77</v>
      </c>
      <c r="C36" s="34">
        <v>52</v>
      </c>
      <c r="D36" s="34">
        <v>63180.4</v>
      </c>
      <c r="E36" s="34">
        <v>64103.91</v>
      </c>
      <c r="F36" s="30"/>
      <c r="G36" s="30"/>
      <c r="H36" s="30"/>
    </row>
    <row r="37" spans="1:8" ht="14.25">
      <c r="A37" s="30"/>
      <c r="B37" s="33">
        <v>78</v>
      </c>
      <c r="C37" s="34">
        <v>43</v>
      </c>
      <c r="D37" s="34">
        <v>44751.3</v>
      </c>
      <c r="E37" s="34">
        <v>39079.300000000003</v>
      </c>
      <c r="F37" s="30"/>
      <c r="G37" s="30"/>
      <c r="H37" s="30"/>
    </row>
    <row r="38" spans="1:8" ht="14.25">
      <c r="A38" s="30"/>
      <c r="B38" s="33">
        <v>74</v>
      </c>
      <c r="C38" s="34">
        <v>0</v>
      </c>
      <c r="D38" s="34">
        <v>0</v>
      </c>
      <c r="E38" s="34">
        <v>0</v>
      </c>
      <c r="F38" s="30"/>
      <c r="G38" s="30"/>
      <c r="H38" s="30"/>
    </row>
    <row r="39" spans="1:8" ht="14.25">
      <c r="A39" s="30"/>
      <c r="B39" s="31"/>
      <c r="C39" s="30"/>
      <c r="D39" s="30"/>
      <c r="E39" s="30"/>
      <c r="F39" s="30"/>
      <c r="G39" s="30"/>
      <c r="H39" s="30"/>
    </row>
    <row r="40" spans="1:8" ht="14.25">
      <c r="A40" s="30"/>
      <c r="B40" s="31"/>
      <c r="C40" s="30"/>
      <c r="D40" s="30"/>
      <c r="E40" s="30"/>
      <c r="F40" s="30"/>
      <c r="G40" s="30"/>
      <c r="H40" s="30"/>
    </row>
    <row r="41" spans="1:8" ht="14.25">
      <c r="A41" s="30"/>
      <c r="B41" s="31"/>
      <c r="C41" s="30"/>
      <c r="D41" s="30"/>
      <c r="E41" s="30"/>
      <c r="F41" s="30"/>
      <c r="G41" s="30"/>
      <c r="H41" s="30"/>
    </row>
    <row r="42" spans="1:8" ht="14.25">
      <c r="A42" s="30"/>
      <c r="B42" s="31"/>
      <c r="C42" s="31"/>
      <c r="D42" s="31"/>
      <c r="E42" s="31"/>
      <c r="F42" s="31"/>
      <c r="G42" s="31"/>
      <c r="H42" s="31"/>
    </row>
    <row r="43" spans="1:8" ht="14.25">
      <c r="A43" s="30"/>
      <c r="B43" s="31"/>
      <c r="C43" s="31"/>
      <c r="D43" s="31"/>
      <c r="E43" s="31"/>
      <c r="F43" s="31"/>
      <c r="G43" s="31"/>
      <c r="H43" s="31"/>
    </row>
    <row r="44" spans="1:8" ht="14.25">
      <c r="A44" s="30"/>
      <c r="B44" s="31"/>
      <c r="C44" s="30"/>
      <c r="D44" s="30"/>
      <c r="E44" s="30"/>
      <c r="F44" s="30"/>
      <c r="G44" s="30"/>
      <c r="H44" s="30"/>
    </row>
    <row r="45" spans="1:8" ht="14.25">
      <c r="A45" s="30"/>
      <c r="B45" s="31"/>
      <c r="C45" s="30"/>
      <c r="D45" s="30"/>
      <c r="E45" s="30"/>
      <c r="F45" s="30"/>
      <c r="G45" s="30"/>
      <c r="H45" s="30"/>
    </row>
    <row r="46" spans="1:8" ht="14.25">
      <c r="A46" s="30"/>
      <c r="B46" s="31"/>
      <c r="C46" s="30"/>
      <c r="D46" s="30"/>
      <c r="E46" s="30"/>
      <c r="F46" s="30"/>
      <c r="G46" s="30"/>
      <c r="H46" s="30"/>
    </row>
    <row r="47" spans="1:8" ht="14.25">
      <c r="A47" s="30"/>
      <c r="B47" s="31"/>
      <c r="C47" s="30"/>
      <c r="D47" s="30"/>
      <c r="E47" s="30"/>
      <c r="F47" s="30"/>
      <c r="G47" s="30"/>
      <c r="H47" s="30"/>
    </row>
    <row r="48" spans="1:8" ht="14.25">
      <c r="A48" s="30"/>
      <c r="B48" s="31"/>
      <c r="C48" s="30"/>
      <c r="D48" s="30"/>
      <c r="E48" s="30"/>
      <c r="F48" s="30"/>
      <c r="G48" s="30"/>
      <c r="H48" s="30"/>
    </row>
    <row r="49" spans="1:8" ht="14.25">
      <c r="A49" s="30"/>
      <c r="B49" s="31"/>
      <c r="C49" s="30"/>
      <c r="D49" s="30"/>
      <c r="E49" s="30"/>
      <c r="F49" s="30"/>
      <c r="G49" s="30"/>
      <c r="H49" s="30"/>
    </row>
    <row r="50" spans="1:8" ht="14.25">
      <c r="A50" s="30"/>
      <c r="B50" s="31"/>
      <c r="C50" s="30"/>
      <c r="D50" s="30"/>
      <c r="E50" s="30"/>
      <c r="F50" s="30"/>
      <c r="G50" s="30"/>
      <c r="H50" s="30"/>
    </row>
    <row r="51" spans="1:8" ht="14.25">
      <c r="A51" s="30"/>
      <c r="B51" s="31"/>
      <c r="C51" s="30"/>
      <c r="D51" s="30"/>
      <c r="E51" s="30"/>
      <c r="F51" s="30"/>
      <c r="G51" s="30"/>
      <c r="H51" s="30"/>
    </row>
    <row r="52" spans="1:8" ht="14.25">
      <c r="A52" s="30"/>
      <c r="B52" s="31"/>
      <c r="C52" s="30"/>
      <c r="D52" s="30"/>
      <c r="E52" s="30"/>
      <c r="F52" s="30"/>
      <c r="G52" s="30"/>
      <c r="H52" s="30"/>
    </row>
    <row r="53" spans="1:8" ht="14.25">
      <c r="A53" s="30"/>
      <c r="B53" s="31"/>
      <c r="C53" s="30"/>
      <c r="D53" s="30"/>
      <c r="E53" s="30"/>
      <c r="F53" s="30"/>
      <c r="G53" s="30"/>
      <c r="H53" s="30"/>
    </row>
    <row r="54" spans="1:8" ht="14.25">
      <c r="A54" s="30"/>
      <c r="B54" s="31"/>
      <c r="C54" s="30"/>
      <c r="D54" s="30"/>
      <c r="E54" s="30"/>
      <c r="F54" s="30"/>
      <c r="G54" s="30"/>
      <c r="H54" s="30"/>
    </row>
    <row r="55" spans="1:8" ht="14.25">
      <c r="A55" s="30"/>
      <c r="B55" s="31"/>
      <c r="C55" s="30"/>
      <c r="D55" s="30"/>
      <c r="E55" s="30"/>
      <c r="F55" s="30"/>
      <c r="G55" s="30"/>
      <c r="H55" s="30"/>
    </row>
    <row r="56" spans="1:8" ht="14.25">
      <c r="A56" s="30"/>
      <c r="B56" s="31"/>
      <c r="C56" s="30"/>
      <c r="D56" s="30"/>
      <c r="E56" s="30"/>
      <c r="F56" s="30"/>
      <c r="G56" s="30"/>
      <c r="H56" s="30"/>
    </row>
    <row r="57" spans="1:8" ht="14.25">
      <c r="A57" s="30"/>
      <c r="B57" s="31"/>
      <c r="C57" s="30"/>
      <c r="D57" s="30"/>
      <c r="E57" s="30"/>
      <c r="F57" s="30"/>
      <c r="G57" s="30"/>
      <c r="H57" s="30"/>
    </row>
    <row r="58" spans="1:8" ht="14.25">
      <c r="A58" s="30"/>
      <c r="B58" s="31"/>
      <c r="C58" s="30"/>
      <c r="D58" s="30"/>
      <c r="E58" s="30"/>
      <c r="F58" s="30"/>
      <c r="G58" s="30"/>
      <c r="H58" s="30"/>
    </row>
    <row r="59" spans="1:8" ht="14.25">
      <c r="A59" s="30"/>
      <c r="B59" s="31"/>
      <c r="C59" s="30"/>
      <c r="D59" s="30"/>
      <c r="E59" s="30"/>
      <c r="F59" s="30"/>
      <c r="G59" s="30"/>
      <c r="H59" s="30"/>
    </row>
    <row r="60" spans="1:8" ht="14.25">
      <c r="A60" s="30"/>
      <c r="B60" s="31"/>
      <c r="C60" s="30"/>
      <c r="D60" s="30"/>
      <c r="E60" s="30"/>
      <c r="F60" s="30"/>
      <c r="G60" s="30"/>
      <c r="H60" s="30"/>
    </row>
    <row r="61" spans="1:8" ht="14.25">
      <c r="A61" s="30"/>
      <c r="B61" s="31"/>
      <c r="C61" s="30"/>
      <c r="D61" s="30"/>
      <c r="E61" s="30"/>
      <c r="F61" s="30"/>
      <c r="G61" s="30"/>
      <c r="H61" s="30"/>
    </row>
    <row r="62" spans="1:8" ht="14.25">
      <c r="A62" s="30"/>
      <c r="B62" s="31"/>
      <c r="C62" s="30"/>
      <c r="D62" s="30"/>
      <c r="E62" s="30"/>
      <c r="F62" s="30"/>
      <c r="G62" s="30"/>
      <c r="H62" s="30"/>
    </row>
  </sheetData>
  <phoneticPr fontId="2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yangjin</cp:lastModifiedBy>
  <dcterms:created xsi:type="dcterms:W3CDTF">2013-06-21T00:28:37Z</dcterms:created>
  <dcterms:modified xsi:type="dcterms:W3CDTF">2015-11-05T00:25:58Z</dcterms:modified>
</cp:coreProperties>
</file>