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<sst xmlns="http://schemas.openxmlformats.org/spreadsheetml/2006/main" count="112" uniqueCount="70">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</sst>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25901531.177700002</v>
      </c>
      <c r="F3" s="25">
        <f>RA!I7</f>
        <v>3311054.3139</v>
      </c>
      <c r="G3" s="16">
        <f>E3-F3</f>
        <v>22590476.8638</v>
      </c>
      <c r="H3" s="27">
        <f>RA!J7</f>
        <v>12.783237759899899</v>
      </c>
      <c r="I3" s="20">
        <f>SUM(I4:I38)</f>
        <v>25901543.112561334</v>
      </c>
      <c r="J3" s="21">
        <f>SUM(J4:J38)</f>
        <v>22590477.109530091</v>
      </c>
      <c r="K3" s="22">
        <f>E3-I3</f>
        <v>-11.934861332178116</v>
      </c>
      <c r="L3" s="22">
        <f>G3-J3</f>
        <v>-0.24573009088635445</v>
      </c>
    </row>
    <row r="4" spans="1:13" x14ac:dyDescent="0.15">
      <c r="A4" s="40">
        <f>RA!A8</f>
        <v>42064</v>
      </c>
      <c r="B4" s="12">
        <v>12</v>
      </c>
      <c r="C4" s="37" t="s">
        <v>6</v>
      </c>
      <c r="D4" s="37"/>
      <c r="E4" s="15">
        <f>VLOOKUP(C4,RA!B8:D36,3,0)</f>
        <v>1302739.9310000001</v>
      </c>
      <c r="F4" s="25">
        <f>VLOOKUP(C4,RA!B8:I39,8,0)</f>
        <v>297419.31410000002</v>
      </c>
      <c r="G4" s="16">
        <f t="shared" ref="G4:G38" si="0">E4-F4</f>
        <v>1005320.6169</v>
      </c>
      <c r="H4" s="27">
        <f>RA!J8</f>
        <v>22.830290760466401</v>
      </c>
      <c r="I4" s="20">
        <f>VLOOKUP(B4,RMS!B:D,3,FALSE)</f>
        <v>1302742.0371512801</v>
      </c>
      <c r="J4" s="21">
        <f>VLOOKUP(B4,RMS!B:E,4,FALSE)</f>
        <v>1005320.64624701</v>
      </c>
      <c r="K4" s="22">
        <f t="shared" ref="K4:K38" si="1">E4-I4</f>
        <v>-2.1061512799933553</v>
      </c>
      <c r="L4" s="22">
        <f t="shared" ref="L4:L38" si="2">G4-J4</f>
        <v>-2.93470099568367E-2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592738.41469999996</v>
      </c>
      <c r="F5" s="25">
        <f>VLOOKUP(C5,RA!B9:I40,8,0)</f>
        <v>113127.303</v>
      </c>
      <c r="G5" s="16">
        <f t="shared" si="0"/>
        <v>479611.11169999995</v>
      </c>
      <c r="H5" s="27">
        <f>RA!J9</f>
        <v>19.0855359116984</v>
      </c>
      <c r="I5" s="20">
        <f>VLOOKUP(B5,RMS!B:D,3,FALSE)</f>
        <v>592738.74857776298</v>
      </c>
      <c r="J5" s="21">
        <f>VLOOKUP(B5,RMS!B:E,4,FALSE)</f>
        <v>479611.208267521</v>
      </c>
      <c r="K5" s="22">
        <f t="shared" si="1"/>
        <v>-0.33387776301242411</v>
      </c>
      <c r="L5" s="22">
        <f t="shared" si="2"/>
        <v>-9.6567521046381444E-2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468139.837</v>
      </c>
      <c r="F6" s="25">
        <f>VLOOKUP(C6,RA!B10:I41,8,0)</f>
        <v>88951.680600000007</v>
      </c>
      <c r="G6" s="16">
        <f t="shared" si="0"/>
        <v>379188.15639999998</v>
      </c>
      <c r="H6" s="27">
        <f>RA!J10</f>
        <v>19.001091889558602</v>
      </c>
      <c r="I6" s="20">
        <f>VLOOKUP(B6,RMS!B:D,3,FALSE)</f>
        <v>468142.24531623902</v>
      </c>
      <c r="J6" s="21">
        <f>VLOOKUP(B6,RMS!B:E,4,FALSE)</f>
        <v>379188.15588119702</v>
      </c>
      <c r="K6" s="22">
        <f>E6-I6</f>
        <v>-2.4083162390161306</v>
      </c>
      <c r="L6" s="22">
        <f t="shared" si="2"/>
        <v>5.1880296086892486E-4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102197.42419999999</v>
      </c>
      <c r="F7" s="25">
        <f>VLOOKUP(C7,RA!B11:I42,8,0)</f>
        <v>21623.602200000001</v>
      </c>
      <c r="G7" s="16">
        <f t="shared" si="0"/>
        <v>80573.821999999986</v>
      </c>
      <c r="H7" s="27">
        <f>RA!J11</f>
        <v>21.158656756047701</v>
      </c>
      <c r="I7" s="20">
        <f>VLOOKUP(B7,RMS!B:D,3,FALSE)</f>
        <v>102197.513947863</v>
      </c>
      <c r="J7" s="21">
        <f>VLOOKUP(B7,RMS!B:E,4,FALSE)</f>
        <v>80573.8225760684</v>
      </c>
      <c r="K7" s="22">
        <f t="shared" si="1"/>
        <v>-8.9747863006778061E-2</v>
      </c>
      <c r="L7" s="22">
        <f t="shared" si="2"/>
        <v>-5.7606841437518597E-4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212378.60329999999</v>
      </c>
      <c r="F8" s="25">
        <f>VLOOKUP(C8,RA!B12:I43,8,0)</f>
        <v>45126.008600000001</v>
      </c>
      <c r="G8" s="16">
        <f t="shared" si="0"/>
        <v>167252.59469999999</v>
      </c>
      <c r="H8" s="27">
        <f>RA!J12</f>
        <v>21.247907227384999</v>
      </c>
      <c r="I8" s="20">
        <f>VLOOKUP(B8,RMS!B:D,3,FALSE)</f>
        <v>212378.61050170899</v>
      </c>
      <c r="J8" s="21">
        <f>VLOOKUP(B8,RMS!B:E,4,FALSE)</f>
        <v>167252.595249573</v>
      </c>
      <c r="K8" s="22">
        <f t="shared" si="1"/>
        <v>-7.2017089987639338E-3</v>
      </c>
      <c r="L8" s="22">
        <f t="shared" si="2"/>
        <v>-5.4957301472313702E-4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606288.64439999999</v>
      </c>
      <c r="F9" s="25">
        <f>VLOOKUP(C9,RA!B13:I44,8,0)</f>
        <v>132235.52970000001</v>
      </c>
      <c r="G9" s="16">
        <f t="shared" si="0"/>
        <v>474053.11469999998</v>
      </c>
      <c r="H9" s="27">
        <f>RA!J13</f>
        <v>21.8106558520264</v>
      </c>
      <c r="I9" s="20">
        <f>VLOOKUP(B9,RMS!B:D,3,FALSE)</f>
        <v>606289.48144700902</v>
      </c>
      <c r="J9" s="21">
        <f>VLOOKUP(B9,RMS!B:E,4,FALSE)</f>
        <v>474053.11395982897</v>
      </c>
      <c r="K9" s="22">
        <f t="shared" si="1"/>
        <v>-0.837047009030357</v>
      </c>
      <c r="L9" s="22">
        <f t="shared" si="2"/>
        <v>7.40171002689749E-4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194983.3143</v>
      </c>
      <c r="F10" s="25">
        <f>VLOOKUP(C10,RA!B14:I45,8,0)</f>
        <v>30083.081900000001</v>
      </c>
      <c r="G10" s="16">
        <f t="shared" si="0"/>
        <v>164900.23240000001</v>
      </c>
      <c r="H10" s="27">
        <f>RA!J14</f>
        <v>15.428541671886</v>
      </c>
      <c r="I10" s="20">
        <f>VLOOKUP(B10,RMS!B:D,3,FALSE)</f>
        <v>194983.327687179</v>
      </c>
      <c r="J10" s="21">
        <f>VLOOKUP(B10,RMS!B:E,4,FALSE)</f>
        <v>164900.23282906</v>
      </c>
      <c r="K10" s="22">
        <f t="shared" si="1"/>
        <v>-1.3387179002165794E-2</v>
      </c>
      <c r="L10" s="22">
        <f t="shared" si="2"/>
        <v>-4.2905998998321593E-4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164000.71890000001</v>
      </c>
      <c r="F11" s="25">
        <f>VLOOKUP(C11,RA!B15:I46,8,0)</f>
        <v>9636.2646000000004</v>
      </c>
      <c r="G11" s="16">
        <f t="shared" si="0"/>
        <v>154364.45430000001</v>
      </c>
      <c r="H11" s="27">
        <f>RA!J15</f>
        <v>5.8757453410163096</v>
      </c>
      <c r="I11" s="20">
        <f>VLOOKUP(B11,RMS!B:D,3,FALSE)</f>
        <v>164000.88761282101</v>
      </c>
      <c r="J11" s="21">
        <f>VLOOKUP(B11,RMS!B:E,4,FALSE)</f>
        <v>154364.456623932</v>
      </c>
      <c r="K11" s="22">
        <f t="shared" si="1"/>
        <v>-0.16871282100328244</v>
      </c>
      <c r="L11" s="22">
        <f t="shared" si="2"/>
        <v>-2.3239319853018969E-3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1343855.4787999999</v>
      </c>
      <c r="F12" s="25">
        <f>VLOOKUP(C12,RA!B16:I47,8,0)</f>
        <v>82359.842699999994</v>
      </c>
      <c r="G12" s="16">
        <f t="shared" si="0"/>
        <v>1261495.6361</v>
      </c>
      <c r="H12" s="27">
        <f>RA!J16</f>
        <v>6.1286235015050501</v>
      </c>
      <c r="I12" s="20">
        <f>VLOOKUP(B12,RMS!B:D,3,FALSE)</f>
        <v>1343854.8338709399</v>
      </c>
      <c r="J12" s="21">
        <f>VLOOKUP(B12,RMS!B:E,4,FALSE)</f>
        <v>1261495.63658803</v>
      </c>
      <c r="K12" s="22">
        <f t="shared" si="1"/>
        <v>0.64492906001396477</v>
      </c>
      <c r="L12" s="22">
        <f t="shared" si="2"/>
        <v>-4.8803002573549747E-4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1202068.8008000001</v>
      </c>
      <c r="F13" s="25">
        <f>VLOOKUP(C13,RA!B17:I48,8,0)</f>
        <v>147614.89490000001</v>
      </c>
      <c r="G13" s="16">
        <f t="shared" si="0"/>
        <v>1054453.9059000001</v>
      </c>
      <c r="H13" s="27">
        <f>RA!J17</f>
        <v>12.2800703921239</v>
      </c>
      <c r="I13" s="20">
        <f>VLOOKUP(B13,RMS!B:D,3,FALSE)</f>
        <v>1202068.8922230799</v>
      </c>
      <c r="J13" s="21">
        <f>VLOOKUP(B13,RMS!B:E,4,FALSE)</f>
        <v>1054453.90587009</v>
      </c>
      <c r="K13" s="22">
        <f t="shared" si="1"/>
        <v>-9.1423079837113619E-2</v>
      </c>
      <c r="L13" s="22">
        <f t="shared" si="2"/>
        <v>2.9910122975707054E-5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2825462.8278000001</v>
      </c>
      <c r="F14" s="25">
        <f>VLOOKUP(C14,RA!B18:I49,8,0)</f>
        <v>373617.74959999998</v>
      </c>
      <c r="G14" s="16">
        <f t="shared" si="0"/>
        <v>2451845.0782000003</v>
      </c>
      <c r="H14" s="27">
        <f>RA!J18</f>
        <v>13.2232406642883</v>
      </c>
      <c r="I14" s="20">
        <f>VLOOKUP(B14,RMS!B:D,3,FALSE)</f>
        <v>2825463.1220213398</v>
      </c>
      <c r="J14" s="21">
        <f>VLOOKUP(B14,RMS!B:E,4,FALSE)</f>
        <v>2451845.0871416801</v>
      </c>
      <c r="K14" s="22">
        <f t="shared" si="1"/>
        <v>-0.29422133974730968</v>
      </c>
      <c r="L14" s="22">
        <f t="shared" si="2"/>
        <v>-8.9416797272861004E-3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1041270.906</v>
      </c>
      <c r="F15" s="25">
        <f>VLOOKUP(C15,RA!B19:I50,8,0)</f>
        <v>91227.790200000003</v>
      </c>
      <c r="G15" s="16">
        <f t="shared" si="0"/>
        <v>950043.11579999991</v>
      </c>
      <c r="H15" s="27">
        <f>RA!J19</f>
        <v>8.7611965026899501</v>
      </c>
      <c r="I15" s="20">
        <f>VLOOKUP(B15,RMS!B:D,3,FALSE)</f>
        <v>1041270.84780256</v>
      </c>
      <c r="J15" s="21">
        <f>VLOOKUP(B15,RMS!B:E,4,FALSE)</f>
        <v>950043.11409572605</v>
      </c>
      <c r="K15" s="22">
        <f t="shared" si="1"/>
        <v>5.8197439997456968E-2</v>
      </c>
      <c r="L15" s="22">
        <f t="shared" si="2"/>
        <v>1.7042738618329167E-3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1136410.2964000001</v>
      </c>
      <c r="F16" s="25">
        <f>VLOOKUP(C16,RA!B20:I51,8,0)</f>
        <v>117169.12059999999</v>
      </c>
      <c r="G16" s="16">
        <f t="shared" si="0"/>
        <v>1019241.1758000001</v>
      </c>
      <c r="H16" s="27">
        <f>RA!J20</f>
        <v>10.310459256764601</v>
      </c>
      <c r="I16" s="20">
        <f>VLOOKUP(B16,RMS!B:D,3,FALSE)</f>
        <v>1136410.6114000001</v>
      </c>
      <c r="J16" s="21">
        <f>VLOOKUP(B16,RMS!B:E,4,FALSE)</f>
        <v>1019241.1758</v>
      </c>
      <c r="K16" s="22">
        <f t="shared" si="1"/>
        <v>-0.31499999994412065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646248.26450000005</v>
      </c>
      <c r="F17" s="25">
        <f>VLOOKUP(C17,RA!B21:I52,8,0)</f>
        <v>88071.397800000006</v>
      </c>
      <c r="G17" s="16">
        <f t="shared" si="0"/>
        <v>558176.86670000001</v>
      </c>
      <c r="H17" s="27">
        <f>RA!J21</f>
        <v>13.6281058902557</v>
      </c>
      <c r="I17" s="20">
        <f>VLOOKUP(B17,RMS!B:D,3,FALSE)</f>
        <v>646247.80379973503</v>
      </c>
      <c r="J17" s="21">
        <f>VLOOKUP(B17,RMS!B:E,4,FALSE)</f>
        <v>558176.86699317803</v>
      </c>
      <c r="K17" s="22">
        <f t="shared" si="1"/>
        <v>0.46070026501547545</v>
      </c>
      <c r="L17" s="22">
        <f t="shared" si="2"/>
        <v>-2.931780181825161E-4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2303527.7821</v>
      </c>
      <c r="F18" s="25">
        <f>VLOOKUP(C18,RA!B22:I53,8,0)</f>
        <v>290559.16119999997</v>
      </c>
      <c r="G18" s="16">
        <f t="shared" si="0"/>
        <v>2012968.6209</v>
      </c>
      <c r="H18" s="27">
        <f>RA!J22</f>
        <v>12.6136599461854</v>
      </c>
      <c r="I18" s="20">
        <f>VLOOKUP(B18,RMS!B:D,3,FALSE)</f>
        <v>2303531.1828000001</v>
      </c>
      <c r="J18" s="21">
        <f>VLOOKUP(B18,RMS!B:E,4,FALSE)</f>
        <v>2012968.6255000001</v>
      </c>
      <c r="K18" s="22">
        <f t="shared" si="1"/>
        <v>-3.4007000001147389</v>
      </c>
      <c r="L18" s="22">
        <f t="shared" si="2"/>
        <v>-4.6000001020729542E-3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5511021.3497000001</v>
      </c>
      <c r="F19" s="25">
        <f>VLOOKUP(C19,RA!B23:I54,8,0)</f>
        <v>569264.47340000002</v>
      </c>
      <c r="G19" s="16">
        <f t="shared" si="0"/>
        <v>4941756.8762999997</v>
      </c>
      <c r="H19" s="27">
        <f>RA!J23</f>
        <v>10.329563927945699</v>
      </c>
      <c r="I19" s="20">
        <f>VLOOKUP(B19,RMS!B:D,3,FALSE)</f>
        <v>5511024.5763965799</v>
      </c>
      <c r="J19" s="21">
        <f>VLOOKUP(B19,RMS!B:E,4,FALSE)</f>
        <v>4941756.9666880304</v>
      </c>
      <c r="K19" s="22">
        <f t="shared" si="1"/>
        <v>-3.2266965797170997</v>
      </c>
      <c r="L19" s="22">
        <f t="shared" si="2"/>
        <v>-9.0388030745089054E-2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319291.70779999997</v>
      </c>
      <c r="F20" s="25">
        <f>VLOOKUP(C20,RA!B24:I55,8,0)</f>
        <v>51828.260300000002</v>
      </c>
      <c r="G20" s="16">
        <f t="shared" si="0"/>
        <v>267463.44749999995</v>
      </c>
      <c r="H20" s="27">
        <f>RA!J24</f>
        <v>16.2322600411736</v>
      </c>
      <c r="I20" s="20">
        <f>VLOOKUP(B20,RMS!B:D,3,FALSE)</f>
        <v>319291.69032188202</v>
      </c>
      <c r="J20" s="21">
        <f>VLOOKUP(B20,RMS!B:E,4,FALSE)</f>
        <v>267463.436951729</v>
      </c>
      <c r="K20" s="22">
        <f t="shared" si="1"/>
        <v>1.7478117952123284E-2</v>
      </c>
      <c r="L20" s="22">
        <f t="shared" si="2"/>
        <v>1.0548270947765559E-2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304428.53970000002</v>
      </c>
      <c r="F21" s="25">
        <f>VLOOKUP(C21,RA!B25:I56,8,0)</f>
        <v>23161.922399999999</v>
      </c>
      <c r="G21" s="16">
        <f t="shared" si="0"/>
        <v>281266.61730000004</v>
      </c>
      <c r="H21" s="27">
        <f>RA!J25</f>
        <v>7.6083281885545198</v>
      </c>
      <c r="I21" s="20">
        <f>VLOOKUP(B21,RMS!B:D,3,FALSE)</f>
        <v>304428.53977625701</v>
      </c>
      <c r="J21" s="21">
        <f>VLOOKUP(B21,RMS!B:E,4,FALSE)</f>
        <v>281266.62884725298</v>
      </c>
      <c r="K21" s="22">
        <f t="shared" si="1"/>
        <v>-7.6256983447819948E-5</v>
      </c>
      <c r="L21" s="22">
        <f t="shared" si="2"/>
        <v>-1.1547252943273634E-2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599436.94689999998</v>
      </c>
      <c r="F22" s="25">
        <f>VLOOKUP(C22,RA!B26:I57,8,0)</f>
        <v>129273.3668</v>
      </c>
      <c r="G22" s="16">
        <f t="shared" si="0"/>
        <v>470163.58009999996</v>
      </c>
      <c r="H22" s="27">
        <f>RA!J26</f>
        <v>21.565798949921199</v>
      </c>
      <c r="I22" s="20">
        <f>VLOOKUP(B22,RMS!B:D,3,FALSE)</f>
        <v>599436.92044307501</v>
      </c>
      <c r="J22" s="21">
        <f>VLOOKUP(B22,RMS!B:E,4,FALSE)</f>
        <v>470163.57424787199</v>
      </c>
      <c r="K22" s="22">
        <f t="shared" si="1"/>
        <v>2.6456924970261753E-2</v>
      </c>
      <c r="L22" s="22">
        <f t="shared" si="2"/>
        <v>5.8521279715932906E-3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288204.34720000002</v>
      </c>
      <c r="F23" s="25">
        <f>VLOOKUP(C23,RA!B27:I58,8,0)</f>
        <v>81203.205000000002</v>
      </c>
      <c r="G23" s="16">
        <f t="shared" si="0"/>
        <v>207001.1422</v>
      </c>
      <c r="H23" s="27">
        <f>RA!J27</f>
        <v>28.175565632134202</v>
      </c>
      <c r="I23" s="20">
        <f>VLOOKUP(B23,RMS!B:D,3,FALSE)</f>
        <v>288204.29707783798</v>
      </c>
      <c r="J23" s="21">
        <f>VLOOKUP(B23,RMS!B:E,4,FALSE)</f>
        <v>207001.176441124</v>
      </c>
      <c r="K23" s="22">
        <f t="shared" si="1"/>
        <v>5.0122162036132067E-2</v>
      </c>
      <c r="L23" s="22">
        <f t="shared" si="2"/>
        <v>-3.4241123998071998E-2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651174.54689999996</v>
      </c>
      <c r="F24" s="25">
        <f>VLOOKUP(C24,RA!B28:I59,8,0)</f>
        <v>41188.264000000003</v>
      </c>
      <c r="G24" s="16">
        <f t="shared" si="0"/>
        <v>609986.28289999999</v>
      </c>
      <c r="H24" s="27">
        <f>RA!J28</f>
        <v>6.32522634615896</v>
      </c>
      <c r="I24" s="20">
        <f>VLOOKUP(B24,RMS!B:D,3,FALSE)</f>
        <v>651174.54434247804</v>
      </c>
      <c r="J24" s="21">
        <f>VLOOKUP(B24,RMS!B:E,4,FALSE)</f>
        <v>609986.27794601803</v>
      </c>
      <c r="K24" s="22">
        <f t="shared" si="1"/>
        <v>2.5575219187885523E-3</v>
      </c>
      <c r="L24" s="22">
        <f t="shared" si="2"/>
        <v>4.9539819592610002E-3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686564.91099999996</v>
      </c>
      <c r="F25" s="25">
        <f>VLOOKUP(C25,RA!B29:I60,8,0)</f>
        <v>111504.0624</v>
      </c>
      <c r="G25" s="16">
        <f t="shared" si="0"/>
        <v>575060.84859999991</v>
      </c>
      <c r="H25" s="27">
        <f>RA!J29</f>
        <v>16.2408623880285</v>
      </c>
      <c r="I25" s="20">
        <f>VLOOKUP(B25,RMS!B:D,3,FALSE)</f>
        <v>686564.91799734498</v>
      </c>
      <c r="J25" s="21">
        <f>VLOOKUP(B25,RMS!B:E,4,FALSE)</f>
        <v>575060.85606921895</v>
      </c>
      <c r="K25" s="22">
        <f t="shared" si="1"/>
        <v>-6.9973450154066086E-3</v>
      </c>
      <c r="L25" s="22">
        <f t="shared" si="2"/>
        <v>-7.4692190391942859E-3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1104716.9968000001</v>
      </c>
      <c r="F26" s="25">
        <f>VLOOKUP(C26,RA!B30:I61,8,0)</f>
        <v>162744.66880000001</v>
      </c>
      <c r="G26" s="16">
        <f t="shared" si="0"/>
        <v>941972.3280000001</v>
      </c>
      <c r="H26" s="27">
        <f>RA!J30</f>
        <v>14.7317973083982</v>
      </c>
      <c r="I26" s="20">
        <f>VLOOKUP(B26,RMS!B:D,3,FALSE)</f>
        <v>1104717.00282016</v>
      </c>
      <c r="J26" s="21">
        <f>VLOOKUP(B26,RMS!B:E,4,FALSE)</f>
        <v>941972.32572243095</v>
      </c>
      <c r="K26" s="22">
        <f t="shared" si="1"/>
        <v>-6.0201599262654781E-3</v>
      </c>
      <c r="L26" s="22">
        <f t="shared" si="2"/>
        <v>2.2775691468268633E-3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600223.41269999999</v>
      </c>
      <c r="F27" s="25">
        <f>VLOOKUP(C27,RA!B31:I62,8,0)</f>
        <v>36281.531300000002</v>
      </c>
      <c r="G27" s="16">
        <f t="shared" si="0"/>
        <v>563941.88139999995</v>
      </c>
      <c r="H27" s="27">
        <f>RA!J31</f>
        <v>6.0446711228397199</v>
      </c>
      <c r="I27" s="20">
        <f>VLOOKUP(B27,RMS!B:D,3,FALSE)</f>
        <v>600223.38358053099</v>
      </c>
      <c r="J27" s="21">
        <f>VLOOKUP(B27,RMS!B:E,4,FALSE)</f>
        <v>563941.87675309705</v>
      </c>
      <c r="K27" s="22">
        <f t="shared" si="1"/>
        <v>2.9119468992576003E-2</v>
      </c>
      <c r="L27" s="22">
        <f t="shared" si="2"/>
        <v>4.6469029039144516E-3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180242.90789999999</v>
      </c>
      <c r="F28" s="25">
        <f>VLOOKUP(C28,RA!B32:I63,8,0)</f>
        <v>48183.441599999998</v>
      </c>
      <c r="G28" s="16">
        <f t="shared" si="0"/>
        <v>132059.4663</v>
      </c>
      <c r="H28" s="27">
        <f>RA!J32</f>
        <v>26.732503465119699</v>
      </c>
      <c r="I28" s="20">
        <f>VLOOKUP(B28,RMS!B:D,3,FALSE)</f>
        <v>180242.84652232099</v>
      </c>
      <c r="J28" s="21">
        <f>VLOOKUP(B28,RMS!B:E,4,FALSE)</f>
        <v>132059.46362314399</v>
      </c>
      <c r="K28" s="22">
        <f t="shared" si="1"/>
        <v>6.1377678997814655E-2</v>
      </c>
      <c r="L28" s="22">
        <f t="shared" si="2"/>
        <v>2.676856005564332E-3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132006.77540000001</v>
      </c>
      <c r="F30" s="25">
        <f>VLOOKUP(C30,RA!B34:I66,8,0)</f>
        <v>17047.2156</v>
      </c>
      <c r="G30" s="16">
        <f t="shared" si="0"/>
        <v>114959.55980000002</v>
      </c>
      <c r="H30" s="27">
        <f>RA!J34</f>
        <v>12.91389441818</v>
      </c>
      <c r="I30" s="20">
        <f>VLOOKUP(B30,RMS!B:D,3,FALSE)</f>
        <v>132006.77499999999</v>
      </c>
      <c r="J30" s="21">
        <f>VLOOKUP(B30,RMS!B:E,4,FALSE)</f>
        <v>114959.5643</v>
      </c>
      <c r="K30" s="22">
        <f t="shared" si="1"/>
        <v>4.0000001899898052E-4</v>
      </c>
      <c r="L30" s="22">
        <f t="shared" si="2"/>
        <v>-4.4999999809078872E-3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12.91389441818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531641.36910000001</v>
      </c>
      <c r="F34" s="25">
        <f>VLOOKUP(C34,RA!B8:I70,8,0)</f>
        <v>36534.568800000001</v>
      </c>
      <c r="G34" s="16">
        <f t="shared" si="0"/>
        <v>495106.8003</v>
      </c>
      <c r="H34" s="27">
        <f>RA!J36</f>
        <v>0</v>
      </c>
      <c r="I34" s="20">
        <f>VLOOKUP(B34,RMS!B:D,3,FALSE)</f>
        <v>531641.36753333302</v>
      </c>
      <c r="J34" s="21">
        <f>VLOOKUP(B34,RMS!B:E,4,FALSE)</f>
        <v>495106.798205128</v>
      </c>
      <c r="K34" s="22">
        <f t="shared" si="1"/>
        <v>1.5666669933125377E-3</v>
      </c>
      <c r="L34" s="22">
        <f t="shared" si="2"/>
        <v>2.0948720048181713E-3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762143.87159999995</v>
      </c>
      <c r="F35" s="25">
        <f>VLOOKUP(C35,RA!B8:I71,8,0)</f>
        <v>64622.535799999998</v>
      </c>
      <c r="G35" s="16">
        <f t="shared" si="0"/>
        <v>697521.3358</v>
      </c>
      <c r="H35" s="27">
        <f>RA!J37</f>
        <v>0</v>
      </c>
      <c r="I35" s="20">
        <f>VLOOKUP(B35,RMS!B:D,3,FALSE)</f>
        <v>762143.85362564097</v>
      </c>
      <c r="J35" s="21">
        <f>VLOOKUP(B35,RMS!B:E,4,FALSE)</f>
        <v>697521.32560341898</v>
      </c>
      <c r="K35" s="22">
        <f t="shared" si="1"/>
        <v>1.7974358983337879E-2</v>
      </c>
      <c r="L35" s="22">
        <f t="shared" si="2"/>
        <v>1.0196581017225981E-2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6.8720327129260603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8.4790468319761292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88122.250799999994</v>
      </c>
      <c r="F38" s="25">
        <f>VLOOKUP(C38,RA!B8:I74,8,0)</f>
        <v>9394.0560000000005</v>
      </c>
      <c r="G38" s="16">
        <f t="shared" si="0"/>
        <v>78728.194799999997</v>
      </c>
      <c r="H38" s="27">
        <f>RA!J40</f>
        <v>0</v>
      </c>
      <c r="I38" s="20">
        <f>VLOOKUP(B38,RMS!B:D,3,FALSE)</f>
        <v>88122.250964374907</v>
      </c>
      <c r="J38" s="21">
        <f>VLOOKUP(B38,RMS!B:E,4,FALSE)</f>
        <v>78728.194508736095</v>
      </c>
      <c r="K38" s="22">
        <f t="shared" si="1"/>
        <v>-1.6437491285614669E-4</v>
      </c>
      <c r="L38" s="22">
        <f t="shared" si="2"/>
        <v>2.9126390290912241E-4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25901531.177700002</v>
      </c>
      <c r="E7" s="64">
        <v>21185974.8103</v>
      </c>
      <c r="F7" s="65">
        <v>122.257915482404</v>
      </c>
      <c r="G7" s="64">
        <v>21996112.197299998</v>
      </c>
      <c r="H7" s="65">
        <v>17.755042097300201</v>
      </c>
      <c r="I7" s="64">
        <v>3311054.3139</v>
      </c>
      <c r="J7" s="65">
        <v>12.783237759899899</v>
      </c>
      <c r="K7" s="64">
        <v>1530894.8411999999</v>
      </c>
      <c r="L7" s="65">
        <v>6.9598428461731396</v>
      </c>
      <c r="M7" s="65">
        <v>1.16282283066851</v>
      </c>
      <c r="N7" s="64">
        <v>25901531.177700002</v>
      </c>
      <c r="O7" s="64">
        <v>1660684375.3794</v>
      </c>
      <c r="P7" s="64">
        <v>1176944</v>
      </c>
      <c r="Q7" s="64">
        <v>946571</v>
      </c>
      <c r="R7" s="65">
        <v>24.337635528660801</v>
      </c>
      <c r="S7" s="64">
        <v>22.0074457048933</v>
      </c>
      <c r="T7" s="64">
        <v>24.840091071668201</v>
      </c>
      <c r="U7" s="66">
        <v>-12.8713045791815</v>
      </c>
      <c r="V7" s="54"/>
      <c r="W7" s="54"/>
    </row>
    <row r="8" spans="1:23" ht="14.25" thickBot="1" x14ac:dyDescent="0.2">
      <c r="A8" s="41">
        <v>42064</v>
      </c>
      <c r="B8" s="46" t="s">
        <v>6</v>
      </c>
      <c r="C8" s="52"/>
      <c r="D8" s="67">
        <v>1302739.9310000001</v>
      </c>
      <c r="E8" s="67">
        <v>894066.49029999995</v>
      </c>
      <c r="F8" s="68">
        <v>145.709513233504</v>
      </c>
      <c r="G8" s="67">
        <v>1089827.3518000001</v>
      </c>
      <c r="H8" s="68">
        <v>19.536358566184401</v>
      </c>
      <c r="I8" s="67">
        <v>297419.31410000002</v>
      </c>
      <c r="J8" s="68">
        <v>22.830290760466401</v>
      </c>
      <c r="K8" s="67">
        <v>-47908.016000000003</v>
      </c>
      <c r="L8" s="68">
        <v>-4.3959271090850596</v>
      </c>
      <c r="M8" s="68">
        <v>-7.20813256178256</v>
      </c>
      <c r="N8" s="67">
        <v>1302739.9310000001</v>
      </c>
      <c r="O8" s="67">
        <v>70170717.341700003</v>
      </c>
      <c r="P8" s="67">
        <v>54275</v>
      </c>
      <c r="Q8" s="67">
        <v>39940</v>
      </c>
      <c r="R8" s="68">
        <v>35.891337005508298</v>
      </c>
      <c r="S8" s="67">
        <v>24.002578185168101</v>
      </c>
      <c r="T8" s="67">
        <v>24.859029481722601</v>
      </c>
      <c r="U8" s="69">
        <v>-3.5681637611899699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592738.41469999996</v>
      </c>
      <c r="E9" s="67">
        <v>317685.54220000003</v>
      </c>
      <c r="F9" s="68">
        <v>186.58022980688199</v>
      </c>
      <c r="G9" s="67">
        <v>217694.24540000001</v>
      </c>
      <c r="H9" s="68">
        <v>172.28024039444799</v>
      </c>
      <c r="I9" s="67">
        <v>113127.303</v>
      </c>
      <c r="J9" s="68">
        <v>19.0855359116984</v>
      </c>
      <c r="K9" s="67">
        <v>47594.446499999998</v>
      </c>
      <c r="L9" s="68">
        <v>21.862978698655098</v>
      </c>
      <c r="M9" s="68">
        <v>1.37690132608224</v>
      </c>
      <c r="N9" s="67">
        <v>592738.41469999996</v>
      </c>
      <c r="O9" s="67">
        <v>10655870.5869</v>
      </c>
      <c r="P9" s="67">
        <v>22033</v>
      </c>
      <c r="Q9" s="67">
        <v>14802</v>
      </c>
      <c r="R9" s="68">
        <v>48.851506553168498</v>
      </c>
      <c r="S9" s="67">
        <v>26.902301760994899</v>
      </c>
      <c r="T9" s="67">
        <v>23.260170017565201</v>
      </c>
      <c r="U9" s="69">
        <v>13.5383647681416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468139.837</v>
      </c>
      <c r="E10" s="67">
        <v>328776.00260000001</v>
      </c>
      <c r="F10" s="68">
        <v>142.38868813353</v>
      </c>
      <c r="G10" s="67">
        <v>232355.31640000001</v>
      </c>
      <c r="H10" s="68">
        <v>101.475844948646</v>
      </c>
      <c r="I10" s="67">
        <v>88951.680600000007</v>
      </c>
      <c r="J10" s="68">
        <v>19.001091889558602</v>
      </c>
      <c r="K10" s="67">
        <v>52895.612800000003</v>
      </c>
      <c r="L10" s="68">
        <v>22.764967731119199</v>
      </c>
      <c r="M10" s="68">
        <v>0.68164571485974002</v>
      </c>
      <c r="N10" s="67">
        <v>468139.837</v>
      </c>
      <c r="O10" s="67">
        <v>18473460.438900001</v>
      </c>
      <c r="P10" s="67">
        <v>129430</v>
      </c>
      <c r="Q10" s="67">
        <v>105894</v>
      </c>
      <c r="R10" s="68">
        <v>22.225999584490101</v>
      </c>
      <c r="S10" s="67">
        <v>3.6169345360426499</v>
      </c>
      <c r="T10" s="67">
        <v>2.9117005666043401</v>
      </c>
      <c r="U10" s="69">
        <v>19.498112625779399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102197.42419999999</v>
      </c>
      <c r="E11" s="67">
        <v>120692.96520000001</v>
      </c>
      <c r="F11" s="68">
        <v>84.675543459097995</v>
      </c>
      <c r="G11" s="67">
        <v>129373.0542</v>
      </c>
      <c r="H11" s="68">
        <v>-21.0056337991285</v>
      </c>
      <c r="I11" s="67">
        <v>21623.602200000001</v>
      </c>
      <c r="J11" s="68">
        <v>21.158656756047701</v>
      </c>
      <c r="K11" s="67">
        <v>17157.835999999999</v>
      </c>
      <c r="L11" s="68">
        <v>13.262294923852901</v>
      </c>
      <c r="M11" s="68">
        <v>0.26027560818275702</v>
      </c>
      <c r="N11" s="67">
        <v>102197.42419999999</v>
      </c>
      <c r="O11" s="67">
        <v>5428321.2526000002</v>
      </c>
      <c r="P11" s="67">
        <v>5002</v>
      </c>
      <c r="Q11" s="67">
        <v>4121</v>
      </c>
      <c r="R11" s="68">
        <v>21.378306236350401</v>
      </c>
      <c r="S11" s="67">
        <v>20.431312315073999</v>
      </c>
      <c r="T11" s="67">
        <v>20.359024193157001</v>
      </c>
      <c r="U11" s="69">
        <v>0.35381046896158502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212378.60329999999</v>
      </c>
      <c r="E12" s="67">
        <v>281948.2009</v>
      </c>
      <c r="F12" s="68">
        <v>75.325397580857597</v>
      </c>
      <c r="G12" s="67">
        <v>220446.32949999999</v>
      </c>
      <c r="H12" s="68">
        <v>-3.6597235337501801</v>
      </c>
      <c r="I12" s="67">
        <v>45126.008600000001</v>
      </c>
      <c r="J12" s="68">
        <v>21.247907227384999</v>
      </c>
      <c r="K12" s="67">
        <v>25783.160800000001</v>
      </c>
      <c r="L12" s="68">
        <v>11.6958902688375</v>
      </c>
      <c r="M12" s="68">
        <v>0.75021243322502196</v>
      </c>
      <c r="N12" s="67">
        <v>212378.60329999999</v>
      </c>
      <c r="O12" s="67">
        <v>20410320.963399999</v>
      </c>
      <c r="P12" s="67">
        <v>2580</v>
      </c>
      <c r="Q12" s="67">
        <v>2250</v>
      </c>
      <c r="R12" s="68">
        <v>14.6666666666667</v>
      </c>
      <c r="S12" s="67">
        <v>82.317288100775201</v>
      </c>
      <c r="T12" s="67">
        <v>88.906912800000001</v>
      </c>
      <c r="U12" s="69">
        <v>-8.0051528072178399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606288.64439999999</v>
      </c>
      <c r="E13" s="67">
        <v>523724.45439999999</v>
      </c>
      <c r="F13" s="68">
        <v>115.76481474301001</v>
      </c>
      <c r="G13" s="67">
        <v>522426.44260000001</v>
      </c>
      <c r="H13" s="68">
        <v>16.052442020858798</v>
      </c>
      <c r="I13" s="67">
        <v>132235.52970000001</v>
      </c>
      <c r="J13" s="68">
        <v>21.8106558520264</v>
      </c>
      <c r="K13" s="67">
        <v>64504.4156</v>
      </c>
      <c r="L13" s="68">
        <v>12.3470809170715</v>
      </c>
      <c r="M13" s="68">
        <v>1.0500229088192801</v>
      </c>
      <c r="N13" s="67">
        <v>606288.64439999999</v>
      </c>
      <c r="O13" s="67">
        <v>26659506.365499999</v>
      </c>
      <c r="P13" s="67">
        <v>23520</v>
      </c>
      <c r="Q13" s="67">
        <v>18529</v>
      </c>
      <c r="R13" s="68">
        <v>26.936154136758599</v>
      </c>
      <c r="S13" s="67">
        <v>25.777578418367298</v>
      </c>
      <c r="T13" s="67">
        <v>26.885572356846001</v>
      </c>
      <c r="U13" s="69">
        <v>-4.2982855894997298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194983.3143</v>
      </c>
      <c r="E14" s="67">
        <v>172832.93919999999</v>
      </c>
      <c r="F14" s="68">
        <v>112.816061106482</v>
      </c>
      <c r="G14" s="67">
        <v>168985.43109999999</v>
      </c>
      <c r="H14" s="68">
        <v>15.384689100574199</v>
      </c>
      <c r="I14" s="67">
        <v>30083.081900000001</v>
      </c>
      <c r="J14" s="68">
        <v>15.428541671886</v>
      </c>
      <c r="K14" s="67">
        <v>27622.5432</v>
      </c>
      <c r="L14" s="68">
        <v>16.346109259356101</v>
      </c>
      <c r="M14" s="68">
        <v>8.9077196193868002E-2</v>
      </c>
      <c r="N14" s="67">
        <v>194983.3143</v>
      </c>
      <c r="O14" s="67">
        <v>15009563.0494</v>
      </c>
      <c r="P14" s="67">
        <v>3213</v>
      </c>
      <c r="Q14" s="67">
        <v>4039</v>
      </c>
      <c r="R14" s="68">
        <v>-20.450606585788599</v>
      </c>
      <c r="S14" s="67">
        <v>60.685749859944004</v>
      </c>
      <c r="T14" s="67">
        <v>45.772691086902697</v>
      </c>
      <c r="U14" s="69">
        <v>24.574234985081301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164000.71890000001</v>
      </c>
      <c r="E15" s="67">
        <v>140331.43460000001</v>
      </c>
      <c r="F15" s="68">
        <v>116.866701582198</v>
      </c>
      <c r="G15" s="67">
        <v>213459.88879999999</v>
      </c>
      <c r="H15" s="68">
        <v>-23.170240637734299</v>
      </c>
      <c r="I15" s="67">
        <v>9636.2646000000004</v>
      </c>
      <c r="J15" s="68">
        <v>5.8757453410163096</v>
      </c>
      <c r="K15" s="67">
        <v>-30881.439699999999</v>
      </c>
      <c r="L15" s="68">
        <v>-14.467092564136999</v>
      </c>
      <c r="M15" s="68">
        <v>-1.31204065269017</v>
      </c>
      <c r="N15" s="67">
        <v>164000.71890000001</v>
      </c>
      <c r="O15" s="67">
        <v>11290477.410700001</v>
      </c>
      <c r="P15" s="67">
        <v>7998</v>
      </c>
      <c r="Q15" s="67">
        <v>6525</v>
      </c>
      <c r="R15" s="68">
        <v>22.5747126436782</v>
      </c>
      <c r="S15" s="67">
        <v>20.505216166541601</v>
      </c>
      <c r="T15" s="67">
        <v>20.943215463601501</v>
      </c>
      <c r="U15" s="69">
        <v>-2.1360384279907301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1343855.4787999999</v>
      </c>
      <c r="E16" s="67">
        <v>910739.12910000002</v>
      </c>
      <c r="F16" s="68">
        <v>147.55657639614199</v>
      </c>
      <c r="G16" s="67">
        <v>925762.54859999998</v>
      </c>
      <c r="H16" s="68">
        <v>45.162005185051903</v>
      </c>
      <c r="I16" s="67">
        <v>82359.842699999994</v>
      </c>
      <c r="J16" s="68">
        <v>6.1286235015050501</v>
      </c>
      <c r="K16" s="67">
        <v>67032.897500000006</v>
      </c>
      <c r="L16" s="68">
        <v>7.2408305565365199</v>
      </c>
      <c r="M16" s="68">
        <v>0.228648108191951</v>
      </c>
      <c r="N16" s="67">
        <v>1343855.4787999999</v>
      </c>
      <c r="O16" s="67">
        <v>86504273.769199997</v>
      </c>
      <c r="P16" s="67">
        <v>64211</v>
      </c>
      <c r="Q16" s="67">
        <v>52465</v>
      </c>
      <c r="R16" s="68">
        <v>22.3882588392262</v>
      </c>
      <c r="S16" s="67">
        <v>20.928742408621599</v>
      </c>
      <c r="T16" s="67">
        <v>22.2743627885257</v>
      </c>
      <c r="U16" s="69">
        <v>-6.4295329056645896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1202068.8008000001</v>
      </c>
      <c r="E17" s="67">
        <v>1182395.8718999999</v>
      </c>
      <c r="F17" s="68">
        <v>101.663819146153</v>
      </c>
      <c r="G17" s="67">
        <v>596574.20220000006</v>
      </c>
      <c r="H17" s="68">
        <v>101.495270222397</v>
      </c>
      <c r="I17" s="67">
        <v>147614.89490000001</v>
      </c>
      <c r="J17" s="68">
        <v>12.2800703921239</v>
      </c>
      <c r="K17" s="67">
        <v>27594.772000000001</v>
      </c>
      <c r="L17" s="68">
        <v>4.6255389351799199</v>
      </c>
      <c r="M17" s="68">
        <v>4.3493790381743302</v>
      </c>
      <c r="N17" s="67">
        <v>1202068.8008000001</v>
      </c>
      <c r="O17" s="67">
        <v>116357247.80159999</v>
      </c>
      <c r="P17" s="67">
        <v>16048</v>
      </c>
      <c r="Q17" s="67">
        <v>14950</v>
      </c>
      <c r="R17" s="68">
        <v>7.3444816053511701</v>
      </c>
      <c r="S17" s="67">
        <v>74.904586291126606</v>
      </c>
      <c r="T17" s="67">
        <v>194.77322952508399</v>
      </c>
      <c r="U17" s="69">
        <v>-160.028443075664</v>
      </c>
    </row>
    <row r="18" spans="1:21" ht="12" thickBot="1" x14ac:dyDescent="0.2">
      <c r="A18" s="44"/>
      <c r="B18" s="46" t="s">
        <v>16</v>
      </c>
      <c r="C18" s="52"/>
      <c r="D18" s="67">
        <v>2825462.8278000001</v>
      </c>
      <c r="E18" s="67">
        <v>2913366.2889999999</v>
      </c>
      <c r="F18" s="68">
        <v>96.982752854253306</v>
      </c>
      <c r="G18" s="67">
        <v>2692758.3522999999</v>
      </c>
      <c r="H18" s="68">
        <v>4.9281984544454804</v>
      </c>
      <c r="I18" s="67">
        <v>373617.74959999998</v>
      </c>
      <c r="J18" s="68">
        <v>13.2232406642883</v>
      </c>
      <c r="K18" s="67">
        <v>376577.6447</v>
      </c>
      <c r="L18" s="68">
        <v>13.984828767807899</v>
      </c>
      <c r="M18" s="68">
        <v>-7.8599862250399999E-3</v>
      </c>
      <c r="N18" s="67">
        <v>2825462.8278000001</v>
      </c>
      <c r="O18" s="67">
        <v>249517090.3633</v>
      </c>
      <c r="P18" s="67">
        <v>114163</v>
      </c>
      <c r="Q18" s="67">
        <v>95109</v>
      </c>
      <c r="R18" s="68">
        <v>20.033855891661201</v>
      </c>
      <c r="S18" s="67">
        <v>24.749374383994802</v>
      </c>
      <c r="T18" s="67">
        <v>25.877862097172699</v>
      </c>
      <c r="U18" s="69">
        <v>-4.5596615723251697</v>
      </c>
    </row>
    <row r="19" spans="1:21" ht="12" thickBot="1" x14ac:dyDescent="0.2">
      <c r="A19" s="44"/>
      <c r="B19" s="46" t="s">
        <v>17</v>
      </c>
      <c r="C19" s="52"/>
      <c r="D19" s="67">
        <v>1041270.906</v>
      </c>
      <c r="E19" s="67">
        <v>852581.65430000005</v>
      </c>
      <c r="F19" s="68">
        <v>122.131516758347</v>
      </c>
      <c r="G19" s="67">
        <v>946644.39099999995</v>
      </c>
      <c r="H19" s="68">
        <v>9.9959938388311205</v>
      </c>
      <c r="I19" s="67">
        <v>91227.790200000003</v>
      </c>
      <c r="J19" s="68">
        <v>8.7611965026899501</v>
      </c>
      <c r="K19" s="67">
        <v>109342.67230000001</v>
      </c>
      <c r="L19" s="68">
        <v>11.550554077069499</v>
      </c>
      <c r="M19" s="68">
        <v>-0.16567074609534699</v>
      </c>
      <c r="N19" s="67">
        <v>1041270.906</v>
      </c>
      <c r="O19" s="67">
        <v>64352564.713</v>
      </c>
      <c r="P19" s="67">
        <v>22258</v>
      </c>
      <c r="Q19" s="67">
        <v>17501</v>
      </c>
      <c r="R19" s="68">
        <v>27.181303925489999</v>
      </c>
      <c r="S19" s="67">
        <v>46.781871956150603</v>
      </c>
      <c r="T19" s="67">
        <v>48.310760510827997</v>
      </c>
      <c r="U19" s="69">
        <v>-3.2681217974996901</v>
      </c>
    </row>
    <row r="20" spans="1:21" ht="12" thickBot="1" x14ac:dyDescent="0.2">
      <c r="A20" s="44"/>
      <c r="B20" s="46" t="s">
        <v>18</v>
      </c>
      <c r="C20" s="52"/>
      <c r="D20" s="67">
        <v>1136410.2964000001</v>
      </c>
      <c r="E20" s="67">
        <v>865156.30850000004</v>
      </c>
      <c r="F20" s="68">
        <v>131.353176903986</v>
      </c>
      <c r="G20" s="67">
        <v>1293119.0068000001</v>
      </c>
      <c r="H20" s="68">
        <v>-12.118661126774199</v>
      </c>
      <c r="I20" s="67">
        <v>117169.12059999999</v>
      </c>
      <c r="J20" s="68">
        <v>10.310459256764601</v>
      </c>
      <c r="K20" s="67">
        <v>63966.766300000003</v>
      </c>
      <c r="L20" s="68">
        <v>4.94670374216326</v>
      </c>
      <c r="M20" s="68">
        <v>0.83171867795355503</v>
      </c>
      <c r="N20" s="67">
        <v>1136410.2964000001</v>
      </c>
      <c r="O20" s="67">
        <v>97775173.664199993</v>
      </c>
      <c r="P20" s="67">
        <v>46295</v>
      </c>
      <c r="Q20" s="67">
        <v>41230</v>
      </c>
      <c r="R20" s="68">
        <v>12.2847441183604</v>
      </c>
      <c r="S20" s="67">
        <v>24.547149722432199</v>
      </c>
      <c r="T20" s="67">
        <v>34.948632762551497</v>
      </c>
      <c r="U20" s="69">
        <v>-42.373485955536403</v>
      </c>
    </row>
    <row r="21" spans="1:21" ht="12" thickBot="1" x14ac:dyDescent="0.2">
      <c r="A21" s="44"/>
      <c r="B21" s="46" t="s">
        <v>19</v>
      </c>
      <c r="C21" s="52"/>
      <c r="D21" s="67">
        <v>646248.26450000005</v>
      </c>
      <c r="E21" s="67">
        <v>624359.31310000003</v>
      </c>
      <c r="F21" s="68">
        <v>103.505826042911</v>
      </c>
      <c r="G21" s="67">
        <v>559424.2757</v>
      </c>
      <c r="H21" s="68">
        <v>15.520239748509001</v>
      </c>
      <c r="I21" s="67">
        <v>88071.397800000006</v>
      </c>
      <c r="J21" s="68">
        <v>13.6281058902557</v>
      </c>
      <c r="K21" s="67">
        <v>70849.642600000006</v>
      </c>
      <c r="L21" s="68">
        <v>12.664742249761501</v>
      </c>
      <c r="M21" s="68">
        <v>0.24307469407050999</v>
      </c>
      <c r="N21" s="67">
        <v>646248.26450000005</v>
      </c>
      <c r="O21" s="67">
        <v>39552174.083400004</v>
      </c>
      <c r="P21" s="67">
        <v>41257</v>
      </c>
      <c r="Q21" s="67">
        <v>33916</v>
      </c>
      <c r="R21" s="68">
        <v>21.644651491921199</v>
      </c>
      <c r="S21" s="67">
        <v>15.6639664662966</v>
      </c>
      <c r="T21" s="67">
        <v>15.669534314188001</v>
      </c>
      <c r="U21" s="69">
        <v>-3.5545581020919002E-2</v>
      </c>
    </row>
    <row r="22" spans="1:21" ht="12" thickBot="1" x14ac:dyDescent="0.2">
      <c r="A22" s="44"/>
      <c r="B22" s="46" t="s">
        <v>20</v>
      </c>
      <c r="C22" s="52"/>
      <c r="D22" s="67">
        <v>2303527.7821</v>
      </c>
      <c r="E22" s="67">
        <v>2010437.791</v>
      </c>
      <c r="F22" s="68">
        <v>114.578416323651</v>
      </c>
      <c r="G22" s="67">
        <v>1756162.656</v>
      </c>
      <c r="H22" s="68">
        <v>31.168247669423199</v>
      </c>
      <c r="I22" s="67">
        <v>290559.16119999997</v>
      </c>
      <c r="J22" s="68">
        <v>12.6136599461854</v>
      </c>
      <c r="K22" s="67">
        <v>-140937.21770000001</v>
      </c>
      <c r="L22" s="68">
        <v>-8.0252940818712002</v>
      </c>
      <c r="M22" s="68">
        <v>-3.06162123775202</v>
      </c>
      <c r="N22" s="67">
        <v>2303527.7821</v>
      </c>
      <c r="O22" s="67">
        <v>101327490.01970001</v>
      </c>
      <c r="P22" s="67">
        <v>114442</v>
      </c>
      <c r="Q22" s="67">
        <v>80942</v>
      </c>
      <c r="R22" s="68">
        <v>41.387660299967898</v>
      </c>
      <c r="S22" s="67">
        <v>20.128342584890198</v>
      </c>
      <c r="T22" s="67">
        <v>19.920650181611499</v>
      </c>
      <c r="U22" s="69">
        <v>1.0318405621461899</v>
      </c>
    </row>
    <row r="23" spans="1:21" ht="12" thickBot="1" x14ac:dyDescent="0.2">
      <c r="A23" s="44"/>
      <c r="B23" s="46" t="s">
        <v>21</v>
      </c>
      <c r="C23" s="52"/>
      <c r="D23" s="67">
        <v>5511021.3497000001</v>
      </c>
      <c r="E23" s="67">
        <v>2938575.477</v>
      </c>
      <c r="F23" s="68">
        <v>187.54057511315699</v>
      </c>
      <c r="G23" s="67">
        <v>3444162.8147</v>
      </c>
      <c r="H23" s="68">
        <v>60.010477036058198</v>
      </c>
      <c r="I23" s="67">
        <v>569264.47340000002</v>
      </c>
      <c r="J23" s="68">
        <v>10.329563927945699</v>
      </c>
      <c r="K23" s="67">
        <v>198427.01</v>
      </c>
      <c r="L23" s="68">
        <v>5.7612552215329504</v>
      </c>
      <c r="M23" s="68">
        <v>1.8688860120404001</v>
      </c>
      <c r="N23" s="67">
        <v>5511021.3497000001</v>
      </c>
      <c r="O23" s="67">
        <v>197503842.03729999</v>
      </c>
      <c r="P23" s="67">
        <v>145010</v>
      </c>
      <c r="Q23" s="67">
        <v>102339</v>
      </c>
      <c r="R23" s="68">
        <v>41.695736718162202</v>
      </c>
      <c r="S23" s="67">
        <v>38.004422796358902</v>
      </c>
      <c r="T23" s="67">
        <v>37.578100752401298</v>
      </c>
      <c r="U23" s="69">
        <v>1.12176955361729</v>
      </c>
    </row>
    <row r="24" spans="1:21" ht="12" thickBot="1" x14ac:dyDescent="0.2">
      <c r="A24" s="44"/>
      <c r="B24" s="46" t="s">
        <v>22</v>
      </c>
      <c r="C24" s="52"/>
      <c r="D24" s="67">
        <v>319291.70779999997</v>
      </c>
      <c r="E24" s="67">
        <v>369995.33429999999</v>
      </c>
      <c r="F24" s="68">
        <v>86.296144356542499</v>
      </c>
      <c r="G24" s="67">
        <v>340597.21590000001</v>
      </c>
      <c r="H24" s="68">
        <v>-6.2553383014896298</v>
      </c>
      <c r="I24" s="67">
        <v>51828.260300000002</v>
      </c>
      <c r="J24" s="68">
        <v>16.2322600411736</v>
      </c>
      <c r="K24" s="67">
        <v>-320184.61359999998</v>
      </c>
      <c r="L24" s="68">
        <v>-94.006820564853598</v>
      </c>
      <c r="M24" s="68">
        <v>-1.1618699278433999</v>
      </c>
      <c r="N24" s="67">
        <v>319291.70779999997</v>
      </c>
      <c r="O24" s="67">
        <v>25777621.694800001</v>
      </c>
      <c r="P24" s="67">
        <v>26805</v>
      </c>
      <c r="Q24" s="67">
        <v>22717</v>
      </c>
      <c r="R24" s="68">
        <v>17.995333890918701</v>
      </c>
      <c r="S24" s="67">
        <v>11.911647371759001</v>
      </c>
      <c r="T24" s="67">
        <v>12.9114617687195</v>
      </c>
      <c r="U24" s="69">
        <v>-8.3935862585295808</v>
      </c>
    </row>
    <row r="25" spans="1:21" ht="12" thickBot="1" x14ac:dyDescent="0.2">
      <c r="A25" s="44"/>
      <c r="B25" s="46" t="s">
        <v>23</v>
      </c>
      <c r="C25" s="52"/>
      <c r="D25" s="67">
        <v>304428.53970000002</v>
      </c>
      <c r="E25" s="67">
        <v>375756.90269999998</v>
      </c>
      <c r="F25" s="68">
        <v>81.017417780626204</v>
      </c>
      <c r="G25" s="67">
        <v>317461.39010000002</v>
      </c>
      <c r="H25" s="68">
        <v>-4.1053340048358704</v>
      </c>
      <c r="I25" s="67">
        <v>23161.922399999999</v>
      </c>
      <c r="J25" s="68">
        <v>7.6083281885545198</v>
      </c>
      <c r="K25" s="67">
        <v>33814.128700000001</v>
      </c>
      <c r="L25" s="68">
        <v>10.6514145513407</v>
      </c>
      <c r="M25" s="68">
        <v>-0.31502235040585302</v>
      </c>
      <c r="N25" s="67">
        <v>304428.53970000002</v>
      </c>
      <c r="O25" s="67">
        <v>33479585.550999999</v>
      </c>
      <c r="P25" s="67">
        <v>17989</v>
      </c>
      <c r="Q25" s="67">
        <v>17334</v>
      </c>
      <c r="R25" s="68">
        <v>3.7787008191992699</v>
      </c>
      <c r="S25" s="67">
        <v>16.9230385068653</v>
      </c>
      <c r="T25" s="67">
        <v>30.321832052613399</v>
      </c>
      <c r="U25" s="69">
        <v>-79.1748688647872</v>
      </c>
    </row>
    <row r="26" spans="1:21" ht="12" thickBot="1" x14ac:dyDescent="0.2">
      <c r="A26" s="44"/>
      <c r="B26" s="46" t="s">
        <v>24</v>
      </c>
      <c r="C26" s="52"/>
      <c r="D26" s="67">
        <v>599436.94689999998</v>
      </c>
      <c r="E26" s="67">
        <v>515966.68119999999</v>
      </c>
      <c r="F26" s="68">
        <v>116.17745268083399</v>
      </c>
      <c r="G26" s="67">
        <v>598788.9987</v>
      </c>
      <c r="H26" s="68">
        <v>0.108209770287493</v>
      </c>
      <c r="I26" s="67">
        <v>129273.3668</v>
      </c>
      <c r="J26" s="68">
        <v>21.565798949921199</v>
      </c>
      <c r="K26" s="67">
        <v>134630.40520000001</v>
      </c>
      <c r="L26" s="68">
        <v>22.483780679386101</v>
      </c>
      <c r="M26" s="68">
        <v>-3.9790702494298003E-2</v>
      </c>
      <c r="N26" s="67">
        <v>599436.94689999998</v>
      </c>
      <c r="O26" s="67">
        <v>59533615.050300002</v>
      </c>
      <c r="P26" s="67">
        <v>42366</v>
      </c>
      <c r="Q26" s="67">
        <v>34361</v>
      </c>
      <c r="R26" s="68">
        <v>23.2967608626059</v>
      </c>
      <c r="S26" s="67">
        <v>14.1490097460228</v>
      </c>
      <c r="T26" s="67">
        <v>14.826588550973501</v>
      </c>
      <c r="U26" s="69">
        <v>-4.7888779293631902</v>
      </c>
    </row>
    <row r="27" spans="1:21" ht="12" thickBot="1" x14ac:dyDescent="0.2">
      <c r="A27" s="44"/>
      <c r="B27" s="46" t="s">
        <v>25</v>
      </c>
      <c r="C27" s="52"/>
      <c r="D27" s="67">
        <v>288204.34720000002</v>
      </c>
      <c r="E27" s="67">
        <v>343593.70970000001</v>
      </c>
      <c r="F27" s="68">
        <v>83.879401474386199</v>
      </c>
      <c r="G27" s="67">
        <v>367406.50189999997</v>
      </c>
      <c r="H27" s="68">
        <v>-21.557091202908801</v>
      </c>
      <c r="I27" s="67">
        <v>81203.205000000002</v>
      </c>
      <c r="J27" s="68">
        <v>28.175565632134202</v>
      </c>
      <c r="K27" s="67">
        <v>103170.2303</v>
      </c>
      <c r="L27" s="68">
        <v>28.080676244559399</v>
      </c>
      <c r="M27" s="68">
        <v>-0.21292019254123901</v>
      </c>
      <c r="N27" s="67">
        <v>288204.34720000002</v>
      </c>
      <c r="O27" s="67">
        <v>19612623.843600001</v>
      </c>
      <c r="P27" s="67">
        <v>35859</v>
      </c>
      <c r="Q27" s="67">
        <v>30167</v>
      </c>
      <c r="R27" s="68">
        <v>18.8682997977923</v>
      </c>
      <c r="S27" s="67">
        <v>8.0371551688558007</v>
      </c>
      <c r="T27" s="67">
        <v>8.4374898465210304</v>
      </c>
      <c r="U27" s="69">
        <v>-4.9810495038909401</v>
      </c>
    </row>
    <row r="28" spans="1:21" ht="12" thickBot="1" x14ac:dyDescent="0.2">
      <c r="A28" s="44"/>
      <c r="B28" s="46" t="s">
        <v>26</v>
      </c>
      <c r="C28" s="52"/>
      <c r="D28" s="67">
        <v>651174.54689999996</v>
      </c>
      <c r="E28" s="67">
        <v>884721.49529999995</v>
      </c>
      <c r="F28" s="68">
        <v>73.602207062821904</v>
      </c>
      <c r="G28" s="67">
        <v>913087.72620000003</v>
      </c>
      <c r="H28" s="68">
        <v>-28.684339060169499</v>
      </c>
      <c r="I28" s="67">
        <v>41188.264000000003</v>
      </c>
      <c r="J28" s="68">
        <v>6.32522634615896</v>
      </c>
      <c r="K28" s="67">
        <v>100987.8928</v>
      </c>
      <c r="L28" s="68">
        <v>11.060042743130699</v>
      </c>
      <c r="M28" s="68">
        <v>-0.59214651521078199</v>
      </c>
      <c r="N28" s="67">
        <v>651174.54689999996</v>
      </c>
      <c r="O28" s="67">
        <v>76173273.241999999</v>
      </c>
      <c r="P28" s="67">
        <v>31902</v>
      </c>
      <c r="Q28" s="67">
        <v>29089</v>
      </c>
      <c r="R28" s="68">
        <v>9.6703221148887906</v>
      </c>
      <c r="S28" s="67">
        <v>20.4117154692496</v>
      </c>
      <c r="T28" s="67">
        <v>36.137337873422901</v>
      </c>
      <c r="U28" s="69">
        <v>-77.042139980170504</v>
      </c>
    </row>
    <row r="29" spans="1:21" ht="12" thickBot="1" x14ac:dyDescent="0.2">
      <c r="A29" s="44"/>
      <c r="B29" s="46" t="s">
        <v>27</v>
      </c>
      <c r="C29" s="52"/>
      <c r="D29" s="67">
        <v>686564.91099999996</v>
      </c>
      <c r="E29" s="67">
        <v>1007691.0698000001</v>
      </c>
      <c r="F29" s="68">
        <v>68.132479444941893</v>
      </c>
      <c r="G29" s="67">
        <v>798597.48060000001</v>
      </c>
      <c r="H29" s="68">
        <v>-14.0286655444778</v>
      </c>
      <c r="I29" s="67">
        <v>111504.0624</v>
      </c>
      <c r="J29" s="68">
        <v>16.2408623880285</v>
      </c>
      <c r="K29" s="67">
        <v>148981.2481</v>
      </c>
      <c r="L29" s="68">
        <v>18.655361645777798</v>
      </c>
      <c r="M29" s="68">
        <v>-0.25155639503600102</v>
      </c>
      <c r="N29" s="67">
        <v>686564.91099999996</v>
      </c>
      <c r="O29" s="67">
        <v>45330823.090300001</v>
      </c>
      <c r="P29" s="67">
        <v>88521</v>
      </c>
      <c r="Q29" s="67">
        <v>77159</v>
      </c>
      <c r="R29" s="68">
        <v>14.7254370844619</v>
      </c>
      <c r="S29" s="67">
        <v>7.7559552083686398</v>
      </c>
      <c r="T29" s="67">
        <v>8.3273442735131393</v>
      </c>
      <c r="U29" s="69">
        <v>-7.3671011473606098</v>
      </c>
    </row>
    <row r="30" spans="1:21" ht="12" thickBot="1" x14ac:dyDescent="0.2">
      <c r="A30" s="44"/>
      <c r="B30" s="46" t="s">
        <v>28</v>
      </c>
      <c r="C30" s="52"/>
      <c r="D30" s="67">
        <v>1104716.9968000001</v>
      </c>
      <c r="E30" s="67">
        <v>1027060.3803</v>
      </c>
      <c r="F30" s="68">
        <v>107.561056583384</v>
      </c>
      <c r="G30" s="67">
        <v>1323077.3106</v>
      </c>
      <c r="H30" s="68">
        <v>-16.5039723718772</v>
      </c>
      <c r="I30" s="67">
        <v>162744.66880000001</v>
      </c>
      <c r="J30" s="68">
        <v>14.7317973083982</v>
      </c>
      <c r="K30" s="67">
        <v>201995.63089999999</v>
      </c>
      <c r="L30" s="68">
        <v>15.267107166125999</v>
      </c>
      <c r="M30" s="68">
        <v>-0.19431589646328301</v>
      </c>
      <c r="N30" s="67">
        <v>1104716.9968000001</v>
      </c>
      <c r="O30" s="67">
        <v>81752969.876499996</v>
      </c>
      <c r="P30" s="67">
        <v>60744</v>
      </c>
      <c r="Q30" s="67">
        <v>49998</v>
      </c>
      <c r="R30" s="68">
        <v>21.492859714388601</v>
      </c>
      <c r="S30" s="67">
        <v>18.1864381140524</v>
      </c>
      <c r="T30" s="67">
        <v>19.058158540341601</v>
      </c>
      <c r="U30" s="69">
        <v>-4.7932443990537701</v>
      </c>
    </row>
    <row r="31" spans="1:21" ht="12" thickBot="1" x14ac:dyDescent="0.2">
      <c r="A31" s="44"/>
      <c r="B31" s="46" t="s">
        <v>29</v>
      </c>
      <c r="C31" s="52"/>
      <c r="D31" s="67">
        <v>600223.41269999999</v>
      </c>
      <c r="E31" s="67">
        <v>526325.59149999998</v>
      </c>
      <c r="F31" s="68">
        <v>114.040324543102</v>
      </c>
      <c r="G31" s="67">
        <v>922754.2426</v>
      </c>
      <c r="H31" s="68">
        <v>-34.9530584645399</v>
      </c>
      <c r="I31" s="67">
        <v>36281.531300000002</v>
      </c>
      <c r="J31" s="68">
        <v>6.0446711228397199</v>
      </c>
      <c r="K31" s="67">
        <v>57458.364399999999</v>
      </c>
      <c r="L31" s="68">
        <v>6.2268328605135803</v>
      </c>
      <c r="M31" s="68">
        <v>-0.36855962262650099</v>
      </c>
      <c r="N31" s="67">
        <v>600223.41269999999</v>
      </c>
      <c r="O31" s="67">
        <v>94748791.451800004</v>
      </c>
      <c r="P31" s="67">
        <v>21557</v>
      </c>
      <c r="Q31" s="67">
        <v>17150</v>
      </c>
      <c r="R31" s="68">
        <v>25.696793002915499</v>
      </c>
      <c r="S31" s="67">
        <v>27.843550248179199</v>
      </c>
      <c r="T31" s="67">
        <v>25.793937708454798</v>
      </c>
      <c r="U31" s="69">
        <v>7.3611752863967501</v>
      </c>
    </row>
    <row r="32" spans="1:21" ht="12" thickBot="1" x14ac:dyDescent="0.2">
      <c r="A32" s="44"/>
      <c r="B32" s="46" t="s">
        <v>30</v>
      </c>
      <c r="C32" s="52"/>
      <c r="D32" s="67">
        <v>180242.90789999999</v>
      </c>
      <c r="E32" s="67">
        <v>205119.8566</v>
      </c>
      <c r="F32" s="68">
        <v>87.871993910120594</v>
      </c>
      <c r="G32" s="67">
        <v>198851.6568</v>
      </c>
      <c r="H32" s="68">
        <v>-9.3581060371632603</v>
      </c>
      <c r="I32" s="67">
        <v>48183.441599999998</v>
      </c>
      <c r="J32" s="68">
        <v>26.732503465119699</v>
      </c>
      <c r="K32" s="67">
        <v>50490.631500000003</v>
      </c>
      <c r="L32" s="68">
        <v>25.3911042595849</v>
      </c>
      <c r="M32" s="68">
        <v>-4.5695405889309003E-2</v>
      </c>
      <c r="N32" s="67">
        <v>180242.90789999999</v>
      </c>
      <c r="O32" s="67">
        <v>8816445.5526000001</v>
      </c>
      <c r="P32" s="67">
        <v>27630</v>
      </c>
      <c r="Q32" s="67">
        <v>23639</v>
      </c>
      <c r="R32" s="68">
        <v>16.883116883116902</v>
      </c>
      <c r="S32" s="67">
        <v>6.5234494353963104</v>
      </c>
      <c r="T32" s="67">
        <v>6.15650703075426</v>
      </c>
      <c r="U32" s="69">
        <v>5.6249750730190797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30.769400000000001</v>
      </c>
      <c r="H33" s="70"/>
      <c r="I33" s="70"/>
      <c r="J33" s="70"/>
      <c r="K33" s="67">
        <v>5.9912999999999998</v>
      </c>
      <c r="L33" s="68">
        <v>19.4716179061015</v>
      </c>
      <c r="M33" s="70"/>
      <c r="N33" s="70"/>
      <c r="O33" s="67">
        <v>76.322599999999994</v>
      </c>
      <c r="P33" s="70"/>
      <c r="Q33" s="67">
        <v>1</v>
      </c>
      <c r="R33" s="70"/>
      <c r="S33" s="70"/>
      <c r="T33" s="67">
        <v>-16.672599999999999</v>
      </c>
      <c r="U33" s="71"/>
    </row>
    <row r="34" spans="1:21" ht="12" thickBot="1" x14ac:dyDescent="0.2">
      <c r="A34" s="44"/>
      <c r="B34" s="46" t="s">
        <v>32</v>
      </c>
      <c r="C34" s="52"/>
      <c r="D34" s="67">
        <v>132006.77540000001</v>
      </c>
      <c r="E34" s="67">
        <v>141140.8493</v>
      </c>
      <c r="F34" s="68">
        <v>93.528398089354596</v>
      </c>
      <c r="G34" s="67">
        <v>120938.6686</v>
      </c>
      <c r="H34" s="68">
        <v>9.1518345026662598</v>
      </c>
      <c r="I34" s="67">
        <v>17047.2156</v>
      </c>
      <c r="J34" s="68">
        <v>12.91389441818</v>
      </c>
      <c r="K34" s="67">
        <v>13551.793900000001</v>
      </c>
      <c r="L34" s="68">
        <v>11.205509418019201</v>
      </c>
      <c r="M34" s="68">
        <v>0.25793055338599902</v>
      </c>
      <c r="N34" s="67">
        <v>132006.77540000001</v>
      </c>
      <c r="O34" s="67">
        <v>18990883.049899999</v>
      </c>
      <c r="P34" s="67">
        <v>7254</v>
      </c>
      <c r="Q34" s="67">
        <v>6626</v>
      </c>
      <c r="R34" s="68">
        <v>9.4778146694838501</v>
      </c>
      <c r="S34" s="67">
        <v>18.197790929142499</v>
      </c>
      <c r="T34" s="67">
        <v>18.790860836100201</v>
      </c>
      <c r="U34" s="69">
        <v>-3.2590214343429098</v>
      </c>
    </row>
    <row r="35" spans="1:21" ht="12" thickBot="1" x14ac:dyDescent="0.2">
      <c r="A35" s="44"/>
      <c r="B35" s="46" t="s">
        <v>36</v>
      </c>
      <c r="C35" s="52"/>
      <c r="D35" s="70"/>
      <c r="E35" s="67">
        <v>66971.929699999993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11166.835300000001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38</v>
      </c>
      <c r="C37" s="52"/>
      <c r="D37" s="70"/>
      <c r="E37" s="67">
        <v>54882.638299999999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531641.36910000001</v>
      </c>
      <c r="E38" s="67">
        <v>105798.58070000001</v>
      </c>
      <c r="F38" s="68">
        <v>502.50330919609399</v>
      </c>
      <c r="G38" s="67">
        <v>415512.39319999999</v>
      </c>
      <c r="H38" s="68">
        <v>27.9483783878627</v>
      </c>
      <c r="I38" s="67">
        <v>36534.568800000001</v>
      </c>
      <c r="J38" s="68">
        <v>6.8720327129260603</v>
      </c>
      <c r="K38" s="67">
        <v>27948.802800000001</v>
      </c>
      <c r="L38" s="68">
        <v>6.7263463755573998</v>
      </c>
      <c r="M38" s="68">
        <v>0.30719619947370302</v>
      </c>
      <c r="N38" s="67">
        <v>531641.36910000001</v>
      </c>
      <c r="O38" s="67">
        <v>18596925.857900001</v>
      </c>
      <c r="P38" s="67">
        <v>626</v>
      </c>
      <c r="Q38" s="67">
        <v>454</v>
      </c>
      <c r="R38" s="68">
        <v>37.885462555066098</v>
      </c>
      <c r="S38" s="67">
        <v>849.26736277955297</v>
      </c>
      <c r="T38" s="67">
        <v>797.80488766519795</v>
      </c>
      <c r="U38" s="69">
        <v>6.0596317920335396</v>
      </c>
    </row>
    <row r="39" spans="1:21" ht="12" thickBot="1" x14ac:dyDescent="0.2">
      <c r="A39" s="44"/>
      <c r="B39" s="46" t="s">
        <v>34</v>
      </c>
      <c r="C39" s="52"/>
      <c r="D39" s="67">
        <v>762143.87159999995</v>
      </c>
      <c r="E39" s="67">
        <v>414011.38770000002</v>
      </c>
      <c r="F39" s="68">
        <v>184.08765899750199</v>
      </c>
      <c r="G39" s="67">
        <v>636268.83620000002</v>
      </c>
      <c r="H39" s="68">
        <v>19.783309858732999</v>
      </c>
      <c r="I39" s="67">
        <v>64622.535799999998</v>
      </c>
      <c r="J39" s="68">
        <v>8.4790468319761292</v>
      </c>
      <c r="K39" s="67">
        <v>43622.1175</v>
      </c>
      <c r="L39" s="68">
        <v>6.8559255173528797</v>
      </c>
      <c r="M39" s="68">
        <v>0.481416756075631</v>
      </c>
      <c r="N39" s="67">
        <v>762143.87159999995</v>
      </c>
      <c r="O39" s="67">
        <v>44664559.714400001</v>
      </c>
      <c r="P39" s="67">
        <v>3929</v>
      </c>
      <c r="Q39" s="67">
        <v>3303</v>
      </c>
      <c r="R39" s="68">
        <v>18.9524674538299</v>
      </c>
      <c r="S39" s="67">
        <v>193.979096869432</v>
      </c>
      <c r="T39" s="67">
        <v>188.94346839237099</v>
      </c>
      <c r="U39" s="69">
        <v>2.5959644922212202</v>
      </c>
    </row>
    <row r="40" spans="1:21" ht="12" thickBot="1" x14ac:dyDescent="0.2">
      <c r="A40" s="44"/>
      <c r="B40" s="46" t="s">
        <v>39</v>
      </c>
      <c r="C40" s="52"/>
      <c r="D40" s="70"/>
      <c r="E40" s="67">
        <v>44700.506999999998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13401.1976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88122.250799999994</v>
      </c>
      <c r="E42" s="73"/>
      <c r="F42" s="73"/>
      <c r="G42" s="72">
        <v>33562.699399999998</v>
      </c>
      <c r="H42" s="74">
        <v>162.56008120729399</v>
      </c>
      <c r="I42" s="72">
        <v>9394.0560000000005</v>
      </c>
      <c r="J42" s="74">
        <v>10.660254265770501</v>
      </c>
      <c r="K42" s="72">
        <v>4799.4705000000004</v>
      </c>
      <c r="L42" s="74">
        <v>14.300013365432701</v>
      </c>
      <c r="M42" s="74">
        <v>0.95731091586040595</v>
      </c>
      <c r="N42" s="72">
        <v>88122.250799999994</v>
      </c>
      <c r="O42" s="72">
        <v>2218087.2209000001</v>
      </c>
      <c r="P42" s="72">
        <v>27</v>
      </c>
      <c r="Q42" s="72">
        <v>21</v>
      </c>
      <c r="R42" s="74">
        <v>28.571428571428601</v>
      </c>
      <c r="S42" s="72">
        <v>3263.7870666666699</v>
      </c>
      <c r="T42" s="72">
        <v>853.11750476190502</v>
      </c>
      <c r="U42" s="75">
        <v>73.8611163248097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130708</v>
      </c>
      <c r="D2" s="32">
        <v>1302742.0371512801</v>
      </c>
      <c r="E2" s="32">
        <v>1005320.64624701</v>
      </c>
      <c r="F2" s="32">
        <v>297421.39090427401</v>
      </c>
      <c r="G2" s="32">
        <v>1005320.64624701</v>
      </c>
      <c r="H2" s="32">
        <v>0.22830413268512301</v>
      </c>
    </row>
    <row r="3" spans="1:8" ht="14.25" x14ac:dyDescent="0.2">
      <c r="A3" s="32">
        <v>2</v>
      </c>
      <c r="B3" s="33">
        <v>13</v>
      </c>
      <c r="C3" s="32">
        <v>69397.433999999994</v>
      </c>
      <c r="D3" s="32">
        <v>592738.74857776298</v>
      </c>
      <c r="E3" s="32">
        <v>479611.208267521</v>
      </c>
      <c r="F3" s="32">
        <v>113127.54031024101</v>
      </c>
      <c r="G3" s="32">
        <v>479611.208267521</v>
      </c>
      <c r="H3" s="32">
        <v>0.19085565197430299</v>
      </c>
    </row>
    <row r="4" spans="1:8" ht="14.25" x14ac:dyDescent="0.2">
      <c r="A4" s="32">
        <v>3</v>
      </c>
      <c r="B4" s="33">
        <v>14</v>
      </c>
      <c r="C4" s="32">
        <v>167766</v>
      </c>
      <c r="D4" s="32">
        <v>468142.24531623902</v>
      </c>
      <c r="E4" s="32">
        <v>379188.15588119702</v>
      </c>
      <c r="F4" s="32">
        <v>88954.089435042697</v>
      </c>
      <c r="G4" s="32">
        <v>379188.15588119702</v>
      </c>
      <c r="H4" s="32">
        <v>0.190015086920755</v>
      </c>
    </row>
    <row r="5" spans="1:8" ht="14.25" x14ac:dyDescent="0.2">
      <c r="A5" s="32">
        <v>4</v>
      </c>
      <c r="B5" s="33">
        <v>15</v>
      </c>
      <c r="C5" s="32">
        <v>6663</v>
      </c>
      <c r="D5" s="32">
        <v>102197.513947863</v>
      </c>
      <c r="E5" s="32">
        <v>80573.8225760684</v>
      </c>
      <c r="F5" s="32">
        <v>21623.691371794899</v>
      </c>
      <c r="G5" s="32">
        <v>80573.8225760684</v>
      </c>
      <c r="H5" s="32">
        <v>0.21158725429295999</v>
      </c>
    </row>
    <row r="6" spans="1:8" ht="14.25" x14ac:dyDescent="0.2">
      <c r="A6" s="32">
        <v>5</v>
      </c>
      <c r="B6" s="33">
        <v>16</v>
      </c>
      <c r="C6" s="32">
        <v>3899</v>
      </c>
      <c r="D6" s="32">
        <v>212378.61050170899</v>
      </c>
      <c r="E6" s="32">
        <v>167252.595249573</v>
      </c>
      <c r="F6" s="32">
        <v>45126.0152521368</v>
      </c>
      <c r="G6" s="32">
        <v>167252.595249573</v>
      </c>
      <c r="H6" s="32">
        <v>0.21247909639079901</v>
      </c>
    </row>
    <row r="7" spans="1:8" ht="14.25" x14ac:dyDescent="0.2">
      <c r="A7" s="32">
        <v>6</v>
      </c>
      <c r="B7" s="33">
        <v>17</v>
      </c>
      <c r="C7" s="32">
        <v>40767</v>
      </c>
      <c r="D7" s="32">
        <v>606289.48144700902</v>
      </c>
      <c r="E7" s="32">
        <v>474053.11395982897</v>
      </c>
      <c r="F7" s="32">
        <v>132236.367487179</v>
      </c>
      <c r="G7" s="32">
        <v>474053.11395982897</v>
      </c>
      <c r="H7" s="32">
        <v>0.21810763922800699</v>
      </c>
    </row>
    <row r="8" spans="1:8" ht="14.25" x14ac:dyDescent="0.2">
      <c r="A8" s="32">
        <v>7</v>
      </c>
      <c r="B8" s="33">
        <v>18</v>
      </c>
      <c r="C8" s="32">
        <v>159125</v>
      </c>
      <c r="D8" s="32">
        <v>194983.327687179</v>
      </c>
      <c r="E8" s="32">
        <v>164900.23282906</v>
      </c>
      <c r="F8" s="32">
        <v>30083.094858119701</v>
      </c>
      <c r="G8" s="32">
        <v>164900.23282906</v>
      </c>
      <c r="H8" s="32">
        <v>0.15428547258349901</v>
      </c>
    </row>
    <row r="9" spans="1:8" ht="14.25" x14ac:dyDescent="0.2">
      <c r="A9" s="32">
        <v>8</v>
      </c>
      <c r="B9" s="33">
        <v>19</v>
      </c>
      <c r="C9" s="32">
        <v>20676</v>
      </c>
      <c r="D9" s="32">
        <v>164000.88761282101</v>
      </c>
      <c r="E9" s="32">
        <v>154364.456623932</v>
      </c>
      <c r="F9" s="32">
        <v>9636.4309888888893</v>
      </c>
      <c r="G9" s="32">
        <v>154364.456623932</v>
      </c>
      <c r="H9" s="32">
        <v>5.8758407525445498E-2</v>
      </c>
    </row>
    <row r="10" spans="1:8" ht="14.25" x14ac:dyDescent="0.2">
      <c r="A10" s="32">
        <v>9</v>
      </c>
      <c r="B10" s="33">
        <v>21</v>
      </c>
      <c r="C10" s="32">
        <v>261290</v>
      </c>
      <c r="D10" s="32">
        <v>1343854.8338709399</v>
      </c>
      <c r="E10" s="32">
        <v>1261495.63658803</v>
      </c>
      <c r="F10" s="32">
        <v>82359.197282905996</v>
      </c>
      <c r="G10" s="32">
        <v>1261495.63658803</v>
      </c>
      <c r="H10" s="35">
        <v>6.1285784153986597E-2</v>
      </c>
    </row>
    <row r="11" spans="1:8" ht="14.25" x14ac:dyDescent="0.2">
      <c r="A11" s="32">
        <v>10</v>
      </c>
      <c r="B11" s="33">
        <v>22</v>
      </c>
      <c r="C11" s="32">
        <v>43419</v>
      </c>
      <c r="D11" s="32">
        <v>1202068.8922230799</v>
      </c>
      <c r="E11" s="32">
        <v>1054453.90587009</v>
      </c>
      <c r="F11" s="32">
        <v>147614.98635299099</v>
      </c>
      <c r="G11" s="32">
        <v>1054453.90587009</v>
      </c>
      <c r="H11" s="32">
        <v>0.122800770661319</v>
      </c>
    </row>
    <row r="12" spans="1:8" ht="14.25" x14ac:dyDescent="0.2">
      <c r="A12" s="32">
        <v>11</v>
      </c>
      <c r="B12" s="33">
        <v>23</v>
      </c>
      <c r="C12" s="32">
        <v>275945.32900000003</v>
      </c>
      <c r="D12" s="32">
        <v>2825463.1220213398</v>
      </c>
      <c r="E12" s="32">
        <v>2451845.0871416801</v>
      </c>
      <c r="F12" s="32">
        <v>373618.03487965401</v>
      </c>
      <c r="G12" s="32">
        <v>2451845.0871416801</v>
      </c>
      <c r="H12" s="32">
        <v>0.13223249384064401</v>
      </c>
    </row>
    <row r="13" spans="1:8" ht="14.25" x14ac:dyDescent="0.2">
      <c r="A13" s="32">
        <v>12</v>
      </c>
      <c r="B13" s="33">
        <v>24</v>
      </c>
      <c r="C13" s="32">
        <v>55473.436000000002</v>
      </c>
      <c r="D13" s="32">
        <v>1041270.84780256</v>
      </c>
      <c r="E13" s="32">
        <v>950043.11409572605</v>
      </c>
      <c r="F13" s="32">
        <v>91227.733706837593</v>
      </c>
      <c r="G13" s="32">
        <v>950043.11409572605</v>
      </c>
      <c r="H13" s="32">
        <v>8.7611915669548596E-2</v>
      </c>
    </row>
    <row r="14" spans="1:8" ht="14.25" x14ac:dyDescent="0.2">
      <c r="A14" s="32">
        <v>13</v>
      </c>
      <c r="B14" s="33">
        <v>25</v>
      </c>
      <c r="C14" s="32">
        <v>94112</v>
      </c>
      <c r="D14" s="32">
        <v>1136410.6114000001</v>
      </c>
      <c r="E14" s="32">
        <v>1019241.1758</v>
      </c>
      <c r="F14" s="32">
        <v>117169.4356</v>
      </c>
      <c r="G14" s="32">
        <v>1019241.1758</v>
      </c>
      <c r="H14" s="32">
        <v>0.103104841176776</v>
      </c>
    </row>
    <row r="15" spans="1:8" ht="14.25" x14ac:dyDescent="0.2">
      <c r="A15" s="32">
        <v>14</v>
      </c>
      <c r="B15" s="33">
        <v>26</v>
      </c>
      <c r="C15" s="32">
        <v>87175</v>
      </c>
      <c r="D15" s="32">
        <v>646247.80379973503</v>
      </c>
      <c r="E15" s="32">
        <v>558176.86699317803</v>
      </c>
      <c r="F15" s="32">
        <v>88070.9368065577</v>
      </c>
      <c r="G15" s="32">
        <v>558176.86699317803</v>
      </c>
      <c r="H15" s="32">
        <v>0.13628044271675399</v>
      </c>
    </row>
    <row r="16" spans="1:8" ht="14.25" x14ac:dyDescent="0.2">
      <c r="A16" s="32">
        <v>15</v>
      </c>
      <c r="B16" s="33">
        <v>27</v>
      </c>
      <c r="C16" s="32">
        <v>274936.701</v>
      </c>
      <c r="D16" s="32">
        <v>2303531.1828000001</v>
      </c>
      <c r="E16" s="32">
        <v>2012968.6255000001</v>
      </c>
      <c r="F16" s="32">
        <v>290562.55729999999</v>
      </c>
      <c r="G16" s="32">
        <v>2012968.6255000001</v>
      </c>
      <c r="H16" s="32">
        <v>0.126137887548287</v>
      </c>
    </row>
    <row r="17" spans="1:8" ht="14.25" x14ac:dyDescent="0.2">
      <c r="A17" s="32">
        <v>16</v>
      </c>
      <c r="B17" s="33">
        <v>29</v>
      </c>
      <c r="C17" s="32">
        <v>418042</v>
      </c>
      <c r="D17" s="32">
        <v>5511024.5763965799</v>
      </c>
      <c r="E17" s="32">
        <v>4941756.9666880304</v>
      </c>
      <c r="F17" s="32">
        <v>569267.60970854701</v>
      </c>
      <c r="G17" s="32">
        <v>4941756.9666880304</v>
      </c>
      <c r="H17" s="32">
        <v>0.103296147897197</v>
      </c>
    </row>
    <row r="18" spans="1:8" ht="14.25" x14ac:dyDescent="0.2">
      <c r="A18" s="32">
        <v>17</v>
      </c>
      <c r="B18" s="33">
        <v>31</v>
      </c>
      <c r="C18" s="32">
        <v>34170.548999999999</v>
      </c>
      <c r="D18" s="32">
        <v>319291.69032188202</v>
      </c>
      <c r="E18" s="32">
        <v>267463.436951729</v>
      </c>
      <c r="F18" s="32">
        <v>51828.253370152997</v>
      </c>
      <c r="G18" s="32">
        <v>267463.436951729</v>
      </c>
      <c r="H18" s="32">
        <v>0.16232258759350801</v>
      </c>
    </row>
    <row r="19" spans="1:8" ht="14.25" x14ac:dyDescent="0.2">
      <c r="A19" s="32">
        <v>18</v>
      </c>
      <c r="B19" s="33">
        <v>32</v>
      </c>
      <c r="C19" s="32">
        <v>14737.112999999999</v>
      </c>
      <c r="D19" s="32">
        <v>304428.53977625701</v>
      </c>
      <c r="E19" s="32">
        <v>281266.62884725298</v>
      </c>
      <c r="F19" s="32">
        <v>23161.9109290042</v>
      </c>
      <c r="G19" s="32">
        <v>281266.62884725298</v>
      </c>
      <c r="H19" s="32">
        <v>7.6083244186064894E-2</v>
      </c>
    </row>
    <row r="20" spans="1:8" ht="14.25" x14ac:dyDescent="0.2">
      <c r="A20" s="32">
        <v>19</v>
      </c>
      <c r="B20" s="33">
        <v>33</v>
      </c>
      <c r="C20" s="32">
        <v>40732.366000000002</v>
      </c>
      <c r="D20" s="32">
        <v>599436.92044307501</v>
      </c>
      <c r="E20" s="32">
        <v>470163.57424787199</v>
      </c>
      <c r="F20" s="32">
        <v>129273.346195203</v>
      </c>
      <c r="G20" s="32">
        <v>470163.57424787199</v>
      </c>
      <c r="H20" s="32">
        <v>0.21565796464397</v>
      </c>
    </row>
    <row r="21" spans="1:8" ht="14.25" x14ac:dyDescent="0.2">
      <c r="A21" s="32">
        <v>20</v>
      </c>
      <c r="B21" s="33">
        <v>34</v>
      </c>
      <c r="C21" s="32">
        <v>44395.262000000002</v>
      </c>
      <c r="D21" s="32">
        <v>288204.29707783798</v>
      </c>
      <c r="E21" s="32">
        <v>207001.176441124</v>
      </c>
      <c r="F21" s="32">
        <v>81203.1206367142</v>
      </c>
      <c r="G21" s="32">
        <v>207001.176441124</v>
      </c>
      <c r="H21" s="32">
        <v>0.28175541260157799</v>
      </c>
    </row>
    <row r="22" spans="1:8" ht="14.25" x14ac:dyDescent="0.2">
      <c r="A22" s="32">
        <v>21</v>
      </c>
      <c r="B22" s="33">
        <v>35</v>
      </c>
      <c r="C22" s="32">
        <v>26195.284</v>
      </c>
      <c r="D22" s="32">
        <v>651174.54434247804</v>
      </c>
      <c r="E22" s="32">
        <v>609986.27794601803</v>
      </c>
      <c r="F22" s="32">
        <v>41188.266396460203</v>
      </c>
      <c r="G22" s="32">
        <v>609986.27794601803</v>
      </c>
      <c r="H22" s="32">
        <v>6.3252267390227795E-2</v>
      </c>
    </row>
    <row r="23" spans="1:8" ht="14.25" x14ac:dyDescent="0.2">
      <c r="A23" s="32">
        <v>22</v>
      </c>
      <c r="B23" s="33">
        <v>36</v>
      </c>
      <c r="C23" s="32">
        <v>127540.599</v>
      </c>
      <c r="D23" s="32">
        <v>686564.91799734498</v>
      </c>
      <c r="E23" s="32">
        <v>575060.85606921895</v>
      </c>
      <c r="F23" s="32">
        <v>111504.061928126</v>
      </c>
      <c r="G23" s="32">
        <v>575060.85606921895</v>
      </c>
      <c r="H23" s="32">
        <v>0.16240862153774899</v>
      </c>
    </row>
    <row r="24" spans="1:8" ht="14.25" x14ac:dyDescent="0.2">
      <c r="A24" s="32">
        <v>23</v>
      </c>
      <c r="B24" s="33">
        <v>37</v>
      </c>
      <c r="C24" s="32">
        <v>97940.923999999999</v>
      </c>
      <c r="D24" s="32">
        <v>1104717.00282016</v>
      </c>
      <c r="E24" s="32">
        <v>941972.32572243095</v>
      </c>
      <c r="F24" s="32">
        <v>162744.677097726</v>
      </c>
      <c r="G24" s="32">
        <v>941972.32572243095</v>
      </c>
      <c r="H24" s="32">
        <v>0.14731797979235101</v>
      </c>
    </row>
    <row r="25" spans="1:8" ht="14.25" x14ac:dyDescent="0.2">
      <c r="A25" s="32">
        <v>24</v>
      </c>
      <c r="B25" s="33">
        <v>38</v>
      </c>
      <c r="C25" s="32">
        <v>100370.769</v>
      </c>
      <c r="D25" s="32">
        <v>600223.38358053099</v>
      </c>
      <c r="E25" s="32">
        <v>563941.87675309705</v>
      </c>
      <c r="F25" s="32">
        <v>36281.506827433601</v>
      </c>
      <c r="G25" s="32">
        <v>563941.87675309705</v>
      </c>
      <c r="H25" s="32">
        <v>6.0446673388501501E-2</v>
      </c>
    </row>
    <row r="26" spans="1:8" ht="14.25" x14ac:dyDescent="0.2">
      <c r="A26" s="32">
        <v>25</v>
      </c>
      <c r="B26" s="33">
        <v>39</v>
      </c>
      <c r="C26" s="32">
        <v>91711.64</v>
      </c>
      <c r="D26" s="32">
        <v>180242.84652232099</v>
      </c>
      <c r="E26" s="32">
        <v>132059.46362314399</v>
      </c>
      <c r="F26" s="32">
        <v>48183.382899176802</v>
      </c>
      <c r="G26" s="32">
        <v>132059.46362314399</v>
      </c>
      <c r="H26" s="32">
        <v>0.26732480000647302</v>
      </c>
    </row>
    <row r="27" spans="1:8" ht="14.25" x14ac:dyDescent="0.2">
      <c r="A27" s="32">
        <v>26</v>
      </c>
      <c r="B27" s="33">
        <v>42</v>
      </c>
      <c r="C27" s="32">
        <v>5492.3620000000001</v>
      </c>
      <c r="D27" s="32">
        <v>132006.77499999999</v>
      </c>
      <c r="E27" s="32">
        <v>114959.5643</v>
      </c>
      <c r="F27" s="32">
        <v>17047.2107</v>
      </c>
      <c r="G27" s="32">
        <v>114959.5643</v>
      </c>
      <c r="H27" s="32">
        <v>0.12913890745380299</v>
      </c>
    </row>
    <row r="28" spans="1:8" ht="14.25" x14ac:dyDescent="0.2">
      <c r="A28" s="32">
        <v>27</v>
      </c>
      <c r="B28" s="33">
        <v>75</v>
      </c>
      <c r="C28" s="32">
        <v>627</v>
      </c>
      <c r="D28" s="32">
        <v>531641.36753333302</v>
      </c>
      <c r="E28" s="32">
        <v>495106.798205128</v>
      </c>
      <c r="F28" s="32">
        <v>36534.5693282051</v>
      </c>
      <c r="G28" s="32">
        <v>495106.798205128</v>
      </c>
      <c r="H28" s="32">
        <v>6.8720328325305599E-2</v>
      </c>
    </row>
    <row r="29" spans="1:8" ht="14.25" x14ac:dyDescent="0.2">
      <c r="A29" s="32">
        <v>28</v>
      </c>
      <c r="B29" s="33">
        <v>76</v>
      </c>
      <c r="C29" s="32">
        <v>4277</v>
      </c>
      <c r="D29" s="32">
        <v>762143.85362564097</v>
      </c>
      <c r="E29" s="32">
        <v>697521.32560341898</v>
      </c>
      <c r="F29" s="32">
        <v>64622.528022222199</v>
      </c>
      <c r="G29" s="32">
        <v>697521.32560341898</v>
      </c>
      <c r="H29" s="32">
        <v>8.4790460114324201E-2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88122.250964374907</v>
      </c>
      <c r="E30" s="32">
        <v>78728.194508736095</v>
      </c>
      <c r="F30" s="32">
        <v>9394.0564556387599</v>
      </c>
      <c r="G30" s="32">
        <v>78728.194508736095</v>
      </c>
      <c r="H30" s="32">
        <v>0.10660254762938901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2015-03-02T00:42:56Z</dcterms:modified>
</cp:coreProperties>
</file>