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31" i="2"/>
  <c r="E32"/>
  <c r="E33"/>
  <c r="E4"/>
  <c r="J34" l="1"/>
  <c r="I34"/>
  <c r="H34"/>
  <c r="K34" l="1"/>
  <c r="G34"/>
  <c r="J37"/>
  <c r="J38"/>
  <c r="J31"/>
  <c r="J32"/>
  <c r="J33"/>
  <c r="I37"/>
  <c r="I38"/>
  <c r="I31"/>
  <c r="I32"/>
  <c r="I33"/>
  <c r="H30" l="1"/>
  <c r="H31"/>
  <c r="H39" l="1"/>
  <c r="J8" l="1"/>
  <c r="F37" l="1"/>
  <c r="F38"/>
  <c r="F32"/>
  <c r="F33"/>
  <c r="E37"/>
  <c r="K37" s="1"/>
  <c r="E38"/>
  <c r="K38" s="1"/>
  <c r="K33"/>
  <c r="K32"/>
  <c r="F39"/>
  <c r="E13"/>
  <c r="F36"/>
  <c r="F35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4"/>
  <c r="E39"/>
  <c r="E36"/>
  <c r="E35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K31"/>
  <c r="E5"/>
  <c r="I30"/>
  <c r="I35"/>
  <c r="I36"/>
  <c r="I39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5"/>
  <c r="J36"/>
  <c r="J39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2"/>
  <c r="H33"/>
  <c r="H35"/>
  <c r="H36"/>
  <c r="H37"/>
  <c r="H38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5"/>
  <c r="L35" s="1"/>
  <c r="G36"/>
  <c r="L36" s="1"/>
  <c r="G30"/>
  <c r="L30" s="1"/>
  <c r="G39"/>
  <c r="L39" s="1"/>
  <c r="G37"/>
  <c r="L37" s="1"/>
  <c r="G32"/>
  <c r="L32" s="1"/>
  <c r="G38"/>
  <c r="L38" s="1"/>
  <c r="G33"/>
  <c r="L33" s="1"/>
  <c r="G29"/>
  <c r="L29" s="1"/>
  <c r="G31"/>
  <c r="L31" s="1"/>
  <c r="I3"/>
  <c r="K5"/>
  <c r="K7"/>
  <c r="K39"/>
  <c r="G19"/>
  <c r="L19" s="1"/>
  <c r="G11"/>
  <c r="L11" s="1"/>
  <c r="G7"/>
  <c r="L7" s="1"/>
  <c r="G5"/>
  <c r="L5" s="1"/>
  <c r="K36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5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<sst xmlns="http://schemas.openxmlformats.org/spreadsheetml/2006/main" count="114" uniqueCount="73">
  <si>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</si>
  <si>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</si>
  <si>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</si>
  <si>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</si>
  <si>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</si>
  <si>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</si>
  <si>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</si>
  <si>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</si>
  <si>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</si>
  <si>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</si>
  <si>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</si>
  <si>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</si>
  <si>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</si>
  <si>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</si>
  <si>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</si>
  <si>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</si>
  <si>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</si>
  <si>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</si>
  <si>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</si>
  <si>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</si>
  <si>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</si>
  <si>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</si>
  <si>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</si>
  <si>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</si>
  <si>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</si>
  <si>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</si>
  <si>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</si>
  <si>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</si>
  <si>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</si>
  <si>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</si>
  <si>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</si>
  <si>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</si>
  <si>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</si>
  <si>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</si>
  <si>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</si>
  <si>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</si>
  <si>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</si>
  <si>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</si>
  <si>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</si>
  <si>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</si>
  <si>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</si>
  <si>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</si>
  <si>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</si>
  <si>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</si>
  <si>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</si>
  <si>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</si>
  <si>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</si>
  <si>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</si>
  <si>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</si>
  <si>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</si>
  <si>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</si>
  <si>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</si>
  <si>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</si>
  <si>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</si>
  <si>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</si>
  <si>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</si>
  <si>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</si>
  <si>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</si>
  <si>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</si>
  <si>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</si>
  <si>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</si>
  <si>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</si>
  <si>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</si>
  <si>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</si>
  <si>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</si>
  <si>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</si>
  <si>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</si>
  <si>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</si>
  <si>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</si>
  <si>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41-周转筐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</si>
  <si>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3" type="noConversion"/>
  </si>
  <si>
    <t xml:space="preserve">   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</si>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</sst>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8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1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3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4" fillId="0" borderId="0"/>
    <xf numFmtId="43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179" fontId="34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1" applyNumberFormat="0" applyFill="0" applyAlignment="0" applyProtection="0"/>
    <xf numFmtId="0" fontId="40" fillId="0" borderId="2" applyNumberFormat="0" applyFill="0" applyAlignment="0" applyProtection="0"/>
    <xf numFmtId="0" fontId="41" fillId="0" borderId="3" applyNumberFormat="0" applyFill="0" applyAlignment="0" applyProtection="0"/>
    <xf numFmtId="0" fontId="41" fillId="0" borderId="0" applyNumberFormat="0" applyFill="0" applyBorder="0" applyAlignment="0" applyProtection="0"/>
    <xf numFmtId="0" fontId="44" fillId="2" borderId="0" applyNumberFormat="0" applyBorder="0" applyAlignment="0" applyProtection="0"/>
    <xf numFmtId="0" fontId="42" fillId="3" borderId="0" applyNumberFormat="0" applyBorder="0" applyAlignment="0" applyProtection="0"/>
    <xf numFmtId="0" fontId="51" fillId="4" borderId="0" applyNumberFormat="0" applyBorder="0" applyAlignment="0" applyProtection="0"/>
    <xf numFmtId="0" fontId="53" fillId="5" borderId="4" applyNumberFormat="0" applyAlignment="0" applyProtection="0"/>
    <xf numFmtId="0" fontId="52" fillId="6" borderId="5" applyNumberFormat="0" applyAlignment="0" applyProtection="0"/>
    <xf numFmtId="0" fontId="46" fillId="6" borderId="4" applyNumberFormat="0" applyAlignment="0" applyProtection="0"/>
    <xf numFmtId="0" fontId="50" fillId="0" borderId="6" applyNumberFormat="0" applyFill="0" applyAlignment="0" applyProtection="0"/>
    <xf numFmtId="0" fontId="47" fillId="7" borderId="7" applyNumberFormat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5" fillId="0" borderId="9" applyNumberFormat="0" applyFill="0" applyAlignment="0" applyProtection="0"/>
    <xf numFmtId="0" fontId="36" fillId="9" borderId="0" applyNumberFormat="0" applyBorder="0" applyAlignment="0" applyProtection="0"/>
    <xf numFmtId="0" fontId="35" fillId="10" borderId="0" applyNumberFormat="0" applyBorder="0" applyAlignment="0" applyProtection="0"/>
    <xf numFmtId="0" fontId="35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35" fillId="14" borderId="0" applyNumberFormat="0" applyBorder="0" applyAlignment="0" applyProtection="0"/>
    <xf numFmtId="0" fontId="35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35" fillId="18" borderId="0" applyNumberFormat="0" applyBorder="0" applyAlignment="0" applyProtection="0"/>
    <xf numFmtId="0" fontId="35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35" fillId="22" borderId="0" applyNumberFormat="0" applyBorder="0" applyAlignment="0" applyProtection="0"/>
    <xf numFmtId="0" fontId="35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6" fillId="32" borderId="0" applyNumberFormat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37" fillId="38" borderId="21">
      <alignment vertical="center"/>
    </xf>
    <xf numFmtId="0" fontId="56" fillId="0" borderId="0"/>
  </cellStyleXfs>
  <cellXfs count="78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20" fillId="0" borderId="0" xfId="0" applyFont="1">
      <alignment vertical="center"/>
    </xf>
    <xf numFmtId="1" fontId="55" fillId="0" borderId="0" xfId="0" applyNumberFormat="1" applyFont="1" applyAlignment="1"/>
    <xf numFmtId="0" fontId="55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56" fillId="0" borderId="0" xfId="110"/>
    <xf numFmtId="0" fontId="57" fillId="0" borderId="0" xfId="110" applyNumberFormat="1" applyFont="1"/>
    <xf numFmtId="0" fontId="26" fillId="0" borderId="0" xfId="0" applyFont="1" applyAlignment="1">
      <alignment horizontal="left" wrapText="1"/>
    </xf>
    <xf numFmtId="0" fontId="32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11" fontId="56" fillId="0" borderId="0" xfId="110" applyNumberFormat="1"/>
    <xf numFmtId="0" fontId="21" fillId="33" borderId="18" xfId="0" applyFont="1" applyFill="1" applyBorder="1" applyAlignment="1">
      <alignment vertical="center" wrapText="1"/>
    </xf>
    <xf numFmtId="49" fontId="21" fillId="33" borderId="18" xfId="0" applyNumberFormat="1" applyFont="1" applyFill="1" applyBorder="1" applyAlignment="1">
      <alignment horizontal="left" vertical="top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111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20% - 着色 1 2" xfId="84"/>
    <cellStyle name="20% - 着色 2 2" xfId="88"/>
    <cellStyle name="20% - 着色 3 2" xfId="92"/>
    <cellStyle name="20% - 着色 4 2" xfId="96"/>
    <cellStyle name="20% - 着色 5 2" xfId="100"/>
    <cellStyle name="20% - 着色 6 2" xfId="104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40% - 着色 1 2" xfId="85"/>
    <cellStyle name="40% - 着色 2 2" xfId="89"/>
    <cellStyle name="40% - 着色 3 2" xfId="93"/>
    <cellStyle name="40% - 着色 4 2" xfId="97"/>
    <cellStyle name="40% - 着色 5 2" xfId="101"/>
    <cellStyle name="40% - 着色 6 2" xfId="105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60% - 着色 1 2" xfId="86"/>
    <cellStyle name="60% - 着色 2 2" xfId="90"/>
    <cellStyle name="60% - 着色 3 2" xfId="94"/>
    <cellStyle name="60% - 着色 4 2" xfId="98"/>
    <cellStyle name="60% - 着色 5 2" xfId="102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 2" xfId="83"/>
    <cellStyle name="着色 2 2" xfId="87"/>
    <cellStyle name="着色 3 2" xfId="91"/>
    <cellStyle name="着色 4 2" xfId="95"/>
    <cellStyle name="着色 5 2" xfId="99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0fa44a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71" Type="http://schemas.openxmlformats.org/officeDocument/2006/relationships/hyperlink" Target="cid:bb072583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107c69013" TargetMode="External"/><Relationship Id="rId24" Type="http://schemas.openxmlformats.org/officeDocument/2006/relationships/image" Target="cid:97a883f9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48" Type="http://schemas.openxmlformats.org/officeDocument/2006/relationships/image" Target="cid:c1af07a713" TargetMode="External"/><Relationship Id="rId369" Type="http://schemas.openxmlformats.org/officeDocument/2006/relationships/hyperlink" Target="cid:2dd545122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15" Type="http://schemas.openxmlformats.org/officeDocument/2006/relationships/hyperlink" Target="cid:723deda52" TargetMode="External"/><Relationship Id="rId436" Type="http://schemas.openxmlformats.org/officeDocument/2006/relationships/image" Target="cid:c9d21daa13" TargetMode="External"/><Relationship Id="rId457" Type="http://schemas.openxmlformats.org/officeDocument/2006/relationships/hyperlink" Target="cid:9ab5e2f82" TargetMode="External"/><Relationship Id="rId240" Type="http://schemas.openxmlformats.org/officeDocument/2006/relationships/image" Target="cid:25a2b89113" TargetMode="External"/><Relationship Id="rId261" Type="http://schemas.openxmlformats.org/officeDocument/2006/relationships/hyperlink" Target="cid:7804080e2" TargetMode="External"/><Relationship Id="rId478" Type="http://schemas.openxmlformats.org/officeDocument/2006/relationships/image" Target="cid:d507c84813" TargetMode="External"/><Relationship Id="rId14" Type="http://schemas.openxmlformats.org/officeDocument/2006/relationships/image" Target="cid:78c0f480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17" Type="http://schemas.openxmlformats.org/officeDocument/2006/relationships/hyperlink" Target="cid:5588ec4e2" TargetMode="External"/><Relationship Id="rId338" Type="http://schemas.openxmlformats.org/officeDocument/2006/relationships/image" Target="cid:9d975cd113" TargetMode="External"/><Relationship Id="rId359" Type="http://schemas.openxmlformats.org/officeDocument/2006/relationships/hyperlink" Target="cid:9d9111c2" TargetMode="External"/><Relationship Id="rId8" Type="http://schemas.openxmlformats.org/officeDocument/2006/relationships/image" Target="cid:7393133f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26" Type="http://schemas.openxmlformats.org/officeDocument/2006/relationships/image" Target="cid:964fe90e13" TargetMode="External"/><Relationship Id="rId447" Type="http://schemas.openxmlformats.org/officeDocument/2006/relationships/hyperlink" Target="cid:f3fbabf82" TargetMode="External"/><Relationship Id="rId230" Type="http://schemas.openxmlformats.org/officeDocument/2006/relationships/image" Target="cid:196d9a913" TargetMode="External"/><Relationship Id="rId251" Type="http://schemas.openxmlformats.org/officeDocument/2006/relationships/hyperlink" Target="cid:53f9d4bf2" TargetMode="External"/><Relationship Id="rId468" Type="http://schemas.openxmlformats.org/officeDocument/2006/relationships/image" Target="cid:f70f260213" TargetMode="External"/><Relationship Id="rId489" Type="http://schemas.openxmlformats.org/officeDocument/2006/relationships/hyperlink" Target="cid:f11c6b892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28" Type="http://schemas.openxmlformats.org/officeDocument/2006/relationships/image" Target="cid:88fc8e9d13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381" Type="http://schemas.openxmlformats.org/officeDocument/2006/relationships/hyperlink" Target="cid:b9568b732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58" Type="http://schemas.openxmlformats.org/officeDocument/2006/relationships/image" Target="cid:9ab5e32213" TargetMode="External"/><Relationship Id="rId479" Type="http://schemas.openxmlformats.org/officeDocument/2006/relationships/hyperlink" Target="cid:db19d21f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8" Type="http://schemas.openxmlformats.org/officeDocument/2006/relationships/image" Target="cid:5588ec7013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f11c6bad13" TargetMode="External"/><Relationship Id="rId78" Type="http://schemas.openxmlformats.org/officeDocument/2006/relationships/image" Target="cid:27d3d8c4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64" Type="http://schemas.openxmlformats.org/officeDocument/2006/relationships/image" Target="cid:a6fd2fd13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371" Type="http://schemas.openxmlformats.org/officeDocument/2006/relationships/hyperlink" Target="cid:4276af462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27" Type="http://schemas.openxmlformats.org/officeDocument/2006/relationships/hyperlink" Target="cid:a5bfde7a2" TargetMode="External"/><Relationship Id="rId448" Type="http://schemas.openxmlformats.org/officeDocument/2006/relationships/image" Target="cid:f3fbac1e13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17" Type="http://schemas.openxmlformats.org/officeDocument/2006/relationships/hyperlink" Target="cid:81b7b20d2" TargetMode="External"/><Relationship Id="rId438" Type="http://schemas.openxmlformats.org/officeDocument/2006/relationships/image" Target="cid:cef11cb313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491" Type="http://schemas.openxmlformats.org/officeDocument/2006/relationships/hyperlink" Target="cid:f11f9da4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28" Type="http://schemas.openxmlformats.org/officeDocument/2006/relationships/image" Target="cid:a5bfdea013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1" Type="http://schemas.openxmlformats.org/officeDocument/2006/relationships/hyperlink" Target="cid:e9adde47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418" Type="http://schemas.openxmlformats.org/officeDocument/2006/relationships/image" Target="cid:81b7b22f13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471" Type="http://schemas.openxmlformats.org/officeDocument/2006/relationships/hyperlink" Target="cid:c5b52bce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f11f9dcb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461" Type="http://schemas.openxmlformats.org/officeDocument/2006/relationships/hyperlink" Target="cid:c6f2111c2" TargetMode="External"/><Relationship Id="rId482" Type="http://schemas.openxmlformats.org/officeDocument/2006/relationships/image" Target="cid:e9adde68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493" Type="http://schemas.openxmlformats.org/officeDocument/2006/relationships/hyperlink" Target="cid:fe7b8faf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fe7b8fdf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0fa4474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107c66c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0fa44ae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107c690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f11c6bad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f11f9dc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fe7b8fdf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O10" sqref="O9:O10"/>
    </sheetView>
  </sheetViews>
  <sheetFormatPr defaultRowHeight="11.2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>
      <c r="A2" s="11" t="s">
        <v>3</v>
      </c>
      <c r="B2" s="12"/>
      <c r="C2" s="61" t="s">
        <v>4</v>
      </c>
      <c r="D2" s="61"/>
      <c r="E2" s="13"/>
      <c r="F2" s="24"/>
      <c r="G2" s="14"/>
      <c r="H2" s="24"/>
      <c r="I2" s="20"/>
      <c r="J2" s="21"/>
      <c r="K2" s="22"/>
      <c r="L2" s="22"/>
    </row>
    <row r="3" spans="1:13">
      <c r="A3" s="63" t="s">
        <v>5</v>
      </c>
      <c r="B3" s="63"/>
      <c r="C3" s="63"/>
      <c r="D3" s="63"/>
      <c r="E3" s="15">
        <f>SUM(E4:E39)</f>
        <v>18185259.496000003</v>
      </c>
      <c r="F3" s="25">
        <f>RA!I7</f>
        <v>1613535.5907999999</v>
      </c>
      <c r="G3" s="16">
        <f>SUM(G4:G39)</f>
        <v>16571723.905199997</v>
      </c>
      <c r="H3" s="27">
        <f>RA!J7</f>
        <v>8.8727663806772306</v>
      </c>
      <c r="I3" s="20">
        <f>SUM(I4:I39)</f>
        <v>18185263.797665648</v>
      </c>
      <c r="J3" s="21">
        <f>SUM(J4:J39)</f>
        <v>16571723.927255625</v>
      </c>
      <c r="K3" s="22">
        <f>E3-I3</f>
        <v>-4.3016656450927258</v>
      </c>
      <c r="L3" s="22">
        <f>G3-J3</f>
        <v>-2.2055627778172493E-2</v>
      </c>
    </row>
    <row r="4" spans="1:13">
      <c r="A4" s="64">
        <f>RA!A8</f>
        <v>41489</v>
      </c>
      <c r="B4" s="12">
        <v>12</v>
      </c>
      <c r="C4" s="62" t="s">
        <v>6</v>
      </c>
      <c r="D4" s="62"/>
      <c r="E4" s="15">
        <f>VLOOKUP(C4,RA!B8:D38,3,0)</f>
        <v>551521.11690000002</v>
      </c>
      <c r="F4" s="25">
        <f>VLOOKUP(C4,RA!B8:I41,8,0)</f>
        <v>110037.22169999999</v>
      </c>
      <c r="G4" s="16">
        <f t="shared" ref="G4:G39" si="0">E4-F4</f>
        <v>441483.89520000003</v>
      </c>
      <c r="H4" s="27">
        <f>RA!J8</f>
        <v>19.951588131112601</v>
      </c>
      <c r="I4" s="20">
        <f>VLOOKUP(B4,RMS!B:D,3,FALSE)</f>
        <v>551521.66779743601</v>
      </c>
      <c r="J4" s="21">
        <f>VLOOKUP(B4,RMS!B:E,4,FALSE)</f>
        <v>441483.90409914497</v>
      </c>
      <c r="K4" s="22">
        <f t="shared" ref="K4:K39" si="1">E4-I4</f>
        <v>-0.55089743598364294</v>
      </c>
      <c r="L4" s="22">
        <f t="shared" ref="L4:L39" si="2">G4-J4</f>
        <v>-8.8991449447348714E-3</v>
      </c>
    </row>
    <row r="5" spans="1:13">
      <c r="A5" s="64"/>
      <c r="B5" s="12">
        <v>13</v>
      </c>
      <c r="C5" s="62" t="s">
        <v>7</v>
      </c>
      <c r="D5" s="62"/>
      <c r="E5" s="15">
        <f>VLOOKUP(C5,RA!B8:D39,3,0)</f>
        <v>113726.7433</v>
      </c>
      <c r="F5" s="25">
        <f>VLOOKUP(C5,RA!B9:I42,8,0)</f>
        <v>23475.3302</v>
      </c>
      <c r="G5" s="16">
        <f t="shared" si="0"/>
        <v>90251.413100000005</v>
      </c>
      <c r="H5" s="27">
        <f>RA!J9</f>
        <v>20.641873247064101</v>
      </c>
      <c r="I5" s="20">
        <f>VLOOKUP(B5,RMS!B:D,3,FALSE)</f>
        <v>113726.745578738</v>
      </c>
      <c r="J5" s="21">
        <f>VLOOKUP(B5,RMS!B:E,4,FALSE)</f>
        <v>90251.428250071898</v>
      </c>
      <c r="K5" s="22">
        <f t="shared" si="1"/>
        <v>-2.2787380003137514E-3</v>
      </c>
      <c r="L5" s="22">
        <f t="shared" si="2"/>
        <v>-1.5150071893003769E-2</v>
      </c>
      <c r="M5" s="32"/>
    </row>
    <row r="6" spans="1:13">
      <c r="A6" s="64"/>
      <c r="B6" s="12">
        <v>14</v>
      </c>
      <c r="C6" s="62" t="s">
        <v>8</v>
      </c>
      <c r="D6" s="62"/>
      <c r="E6" s="15">
        <f>VLOOKUP(C6,RA!B10:D40,3,0)</f>
        <v>180334.55220000001</v>
      </c>
      <c r="F6" s="25">
        <f>VLOOKUP(C6,RA!B10:I43,8,0)</f>
        <v>39932.253499999999</v>
      </c>
      <c r="G6" s="16">
        <f t="shared" si="0"/>
        <v>140402.29870000001</v>
      </c>
      <c r="H6" s="27">
        <f>RA!J10</f>
        <v>22.143428983988102</v>
      </c>
      <c r="I6" s="20">
        <f>VLOOKUP(B6,RMS!B:D,3,FALSE)</f>
        <v>180337.123994872</v>
      </c>
      <c r="J6" s="21">
        <f>VLOOKUP(B6,RMS!B:E,4,FALSE)</f>
        <v>140402.29803247901</v>
      </c>
      <c r="K6" s="22">
        <f>E6-I6</f>
        <v>-2.5717948719975539</v>
      </c>
      <c r="L6" s="22">
        <f t="shared" si="2"/>
        <v>6.6752100246958435E-4</v>
      </c>
      <c r="M6" s="32"/>
    </row>
    <row r="7" spans="1:13">
      <c r="A7" s="64"/>
      <c r="B7" s="12">
        <v>15</v>
      </c>
      <c r="C7" s="62" t="s">
        <v>9</v>
      </c>
      <c r="D7" s="62"/>
      <c r="E7" s="15">
        <f>VLOOKUP(C7,RA!B10:D41,3,0)</f>
        <v>44435.0962</v>
      </c>
      <c r="F7" s="25">
        <f>VLOOKUP(C7,RA!B11:I44,8,0)</f>
        <v>7604.4773999999998</v>
      </c>
      <c r="G7" s="16">
        <f t="shared" si="0"/>
        <v>36830.618799999997</v>
      </c>
      <c r="H7" s="27">
        <f>RA!J11</f>
        <v>17.1136737631278</v>
      </c>
      <c r="I7" s="20">
        <f>VLOOKUP(B7,RMS!B:D,3,FALSE)</f>
        <v>44435.134152136801</v>
      </c>
      <c r="J7" s="21">
        <f>VLOOKUP(B7,RMS!B:E,4,FALSE)</f>
        <v>36830.6187102564</v>
      </c>
      <c r="K7" s="22">
        <f t="shared" si="1"/>
        <v>-3.7952136801322922E-2</v>
      </c>
      <c r="L7" s="22">
        <f t="shared" si="2"/>
        <v>8.9743596618063748E-5</v>
      </c>
      <c r="M7" s="32"/>
    </row>
    <row r="8" spans="1:13">
      <c r="A8" s="64"/>
      <c r="B8" s="12">
        <v>16</v>
      </c>
      <c r="C8" s="62" t="s">
        <v>10</v>
      </c>
      <c r="D8" s="62"/>
      <c r="E8" s="15">
        <f>VLOOKUP(C8,RA!B12:D41,3,0)</f>
        <v>136946.28589999999</v>
      </c>
      <c r="F8" s="25">
        <f>VLOOKUP(C8,RA!B12:I45,8,0)</f>
        <v>10522.058000000001</v>
      </c>
      <c r="G8" s="16">
        <f t="shared" si="0"/>
        <v>126424.22789999998</v>
      </c>
      <c r="H8" s="27">
        <f>RA!J12</f>
        <v>7.68334674492987</v>
      </c>
      <c r="I8" s="20">
        <f>VLOOKUP(B8,RMS!B:D,3,FALSE)</f>
        <v>136946.28588205099</v>
      </c>
      <c r="J8" s="21">
        <f>VLOOKUP(B8,RMS!B:E,4,FALSE)</f>
        <v>126424.227845299</v>
      </c>
      <c r="K8" s="22">
        <f t="shared" si="1"/>
        <v>1.794900163076818E-5</v>
      </c>
      <c r="L8" s="22">
        <f t="shared" si="2"/>
        <v>5.4700984037481248E-5</v>
      </c>
      <c r="M8" s="32"/>
    </row>
    <row r="9" spans="1:13">
      <c r="A9" s="64"/>
      <c r="B9" s="12">
        <v>17</v>
      </c>
      <c r="C9" s="62" t="s">
        <v>11</v>
      </c>
      <c r="D9" s="62"/>
      <c r="E9" s="15">
        <f>VLOOKUP(C9,RA!B12:D42,3,0)</f>
        <v>296121.12109999999</v>
      </c>
      <c r="F9" s="25">
        <f>VLOOKUP(C9,RA!B13:I46,8,0)</f>
        <v>71303.056599999996</v>
      </c>
      <c r="G9" s="16">
        <f t="shared" si="0"/>
        <v>224818.06449999998</v>
      </c>
      <c r="H9" s="27">
        <f>RA!J13</f>
        <v>24.079017509838799</v>
      </c>
      <c r="I9" s="20">
        <f>VLOOKUP(B9,RMS!B:D,3,FALSE)</f>
        <v>296121.29546752101</v>
      </c>
      <c r="J9" s="21">
        <f>VLOOKUP(B9,RMS!B:E,4,FALSE)</f>
        <v>224818.063333333</v>
      </c>
      <c r="K9" s="22">
        <f t="shared" si="1"/>
        <v>-0.17436752101639286</v>
      </c>
      <c r="L9" s="22">
        <f t="shared" si="2"/>
        <v>1.1666669743135571E-3</v>
      </c>
      <c r="M9" s="32"/>
    </row>
    <row r="10" spans="1:13">
      <c r="A10" s="64"/>
      <c r="B10" s="12">
        <v>18</v>
      </c>
      <c r="C10" s="62" t="s">
        <v>12</v>
      </c>
      <c r="D10" s="62"/>
      <c r="E10" s="15">
        <f>VLOOKUP(C10,RA!B14:D43,3,0)</f>
        <v>153821.12650000001</v>
      </c>
      <c r="F10" s="25">
        <f>VLOOKUP(C10,RA!B14:I47,8,0)</f>
        <v>5981.8104000000003</v>
      </c>
      <c r="G10" s="16">
        <f t="shared" si="0"/>
        <v>147839.31610000003</v>
      </c>
      <c r="H10" s="27">
        <f>RA!J14</f>
        <v>3.8888093827605701</v>
      </c>
      <c r="I10" s="20">
        <f>VLOOKUP(B10,RMS!B:D,3,FALSE)</f>
        <v>153821.13675299101</v>
      </c>
      <c r="J10" s="21">
        <f>VLOOKUP(B10,RMS!B:E,4,FALSE)</f>
        <v>147839.32149230799</v>
      </c>
      <c r="K10" s="22">
        <f t="shared" si="1"/>
        <v>-1.0252990992739797E-2</v>
      </c>
      <c r="L10" s="22">
        <f t="shared" si="2"/>
        <v>-5.39230796857737E-3</v>
      </c>
      <c r="M10" s="32"/>
    </row>
    <row r="11" spans="1:13">
      <c r="A11" s="64"/>
      <c r="B11" s="12">
        <v>19</v>
      </c>
      <c r="C11" s="62" t="s">
        <v>13</v>
      </c>
      <c r="D11" s="62"/>
      <c r="E11" s="15">
        <f>VLOOKUP(C11,RA!B14:D44,3,0)</f>
        <v>92134.984500000006</v>
      </c>
      <c r="F11" s="25">
        <f>VLOOKUP(C11,RA!B15:I48,8,0)</f>
        <v>7122.3832000000002</v>
      </c>
      <c r="G11" s="16">
        <f t="shared" si="0"/>
        <v>85012.601300000009</v>
      </c>
      <c r="H11" s="27">
        <f>RA!J15</f>
        <v>7.7303786815094098</v>
      </c>
      <c r="I11" s="20">
        <f>VLOOKUP(B11,RMS!B:D,3,FALSE)</f>
        <v>92135.056112820501</v>
      </c>
      <c r="J11" s="21">
        <f>VLOOKUP(B11,RMS!B:E,4,FALSE)</f>
        <v>85012.601713675205</v>
      </c>
      <c r="K11" s="22">
        <f t="shared" si="1"/>
        <v>-7.1612820494920015E-2</v>
      </c>
      <c r="L11" s="22">
        <f t="shared" si="2"/>
        <v>-4.136751958867535E-4</v>
      </c>
      <c r="M11" s="32"/>
    </row>
    <row r="12" spans="1:13">
      <c r="A12" s="64"/>
      <c r="B12" s="12">
        <v>21</v>
      </c>
      <c r="C12" s="62" t="s">
        <v>14</v>
      </c>
      <c r="D12" s="62"/>
      <c r="E12" s="15">
        <f>VLOOKUP(C12,RA!B16:D45,3,0)</f>
        <v>1007156.4672</v>
      </c>
      <c r="F12" s="25">
        <f>VLOOKUP(C12,RA!B16:I49,8,0)</f>
        <v>18964.796699999999</v>
      </c>
      <c r="G12" s="16">
        <f t="shared" si="0"/>
        <v>988191.67050000001</v>
      </c>
      <c r="H12" s="27">
        <f>RA!J16</f>
        <v>1.88300401353964</v>
      </c>
      <c r="I12" s="20">
        <f>VLOOKUP(B12,RMS!B:D,3,FALSE)</f>
        <v>1007155.7285</v>
      </c>
      <c r="J12" s="21">
        <f>VLOOKUP(B12,RMS!B:E,4,FALSE)</f>
        <v>988191.67050000001</v>
      </c>
      <c r="K12" s="22">
        <f t="shared" si="1"/>
        <v>0.73869999998714775</v>
      </c>
      <c r="L12" s="22">
        <f t="shared" si="2"/>
        <v>0</v>
      </c>
      <c r="M12" s="32"/>
    </row>
    <row r="13" spans="1:13">
      <c r="A13" s="64"/>
      <c r="B13" s="12">
        <v>22</v>
      </c>
      <c r="C13" s="62" t="s">
        <v>15</v>
      </c>
      <c r="D13" s="62"/>
      <c r="E13" s="15">
        <f>VLOOKUP(C13,RA!B16:D46,3,0)</f>
        <v>395554.74930000002</v>
      </c>
      <c r="F13" s="25">
        <f>VLOOKUP(C13,RA!B17:I50,8,0)</f>
        <v>54070.973899999997</v>
      </c>
      <c r="G13" s="16">
        <f t="shared" si="0"/>
        <v>341483.77540000004</v>
      </c>
      <c r="H13" s="27">
        <f>RA!J17</f>
        <v>13.6696560958218</v>
      </c>
      <c r="I13" s="20">
        <f>VLOOKUP(B13,RMS!B:D,3,FALSE)</f>
        <v>395554.76215042698</v>
      </c>
      <c r="J13" s="21">
        <f>VLOOKUP(B13,RMS!B:E,4,FALSE)</f>
        <v>341483.77360940201</v>
      </c>
      <c r="K13" s="22">
        <f t="shared" si="1"/>
        <v>-1.285042695235461E-2</v>
      </c>
      <c r="L13" s="22">
        <f t="shared" si="2"/>
        <v>1.7905980348587036E-3</v>
      </c>
      <c r="M13" s="32"/>
    </row>
    <row r="14" spans="1:13">
      <c r="A14" s="64"/>
      <c r="B14" s="12">
        <v>23</v>
      </c>
      <c r="C14" s="62" t="s">
        <v>16</v>
      </c>
      <c r="D14" s="62"/>
      <c r="E14" s="15">
        <f>VLOOKUP(C14,RA!B18:D47,3,0)</f>
        <v>1828282.4295000001</v>
      </c>
      <c r="F14" s="25">
        <f>VLOOKUP(C14,RA!B18:I51,8,0)</f>
        <v>163982.5282</v>
      </c>
      <c r="G14" s="16">
        <f t="shared" si="0"/>
        <v>1664299.9013</v>
      </c>
      <c r="H14" s="27">
        <f>RA!J18</f>
        <v>8.9692120623204907</v>
      </c>
      <c r="I14" s="20">
        <f>VLOOKUP(B14,RMS!B:D,3,FALSE)</f>
        <v>1828282.53909487</v>
      </c>
      <c r="J14" s="21">
        <f>VLOOKUP(B14,RMS!B:E,4,FALSE)</f>
        <v>1664299.9179897399</v>
      </c>
      <c r="K14" s="22">
        <f t="shared" si="1"/>
        <v>-0.10959486989304423</v>
      </c>
      <c r="L14" s="22">
        <f t="shared" si="2"/>
        <v>-1.668973988853395E-2</v>
      </c>
      <c r="M14" s="32"/>
    </row>
    <row r="15" spans="1:13">
      <c r="A15" s="64"/>
      <c r="B15" s="12">
        <v>24</v>
      </c>
      <c r="C15" s="62" t="s">
        <v>17</v>
      </c>
      <c r="D15" s="62"/>
      <c r="E15" s="15">
        <f>VLOOKUP(C15,RA!B18:D48,3,0)</f>
        <v>902138.27450000006</v>
      </c>
      <c r="F15" s="25">
        <f>VLOOKUP(C15,RA!B19:I52,8,0)</f>
        <v>16982.352800000001</v>
      </c>
      <c r="G15" s="16">
        <f t="shared" si="0"/>
        <v>885155.92170000006</v>
      </c>
      <c r="H15" s="27">
        <f>RA!J19</f>
        <v>1.8824556367938501</v>
      </c>
      <c r="I15" s="20">
        <f>VLOOKUP(B15,RMS!B:D,3,FALSE)</f>
        <v>902138.26713675202</v>
      </c>
      <c r="J15" s="21">
        <f>VLOOKUP(B15,RMS!B:E,4,FALSE)</f>
        <v>885155.92124529905</v>
      </c>
      <c r="K15" s="22">
        <f t="shared" si="1"/>
        <v>7.3632480343803763E-3</v>
      </c>
      <c r="L15" s="22">
        <f t="shared" si="2"/>
        <v>4.54701017588377E-4</v>
      </c>
      <c r="M15" s="32"/>
    </row>
    <row r="16" spans="1:13">
      <c r="A16" s="64"/>
      <c r="B16" s="12">
        <v>25</v>
      </c>
      <c r="C16" s="62" t="s">
        <v>18</v>
      </c>
      <c r="D16" s="62"/>
      <c r="E16" s="15">
        <f>VLOOKUP(C16,RA!B20:D49,3,0)</f>
        <v>1220907.5930999999</v>
      </c>
      <c r="F16" s="25">
        <f>VLOOKUP(C16,RA!B20:I53,8,0)</f>
        <v>11975.648800000001</v>
      </c>
      <c r="G16" s="16">
        <f t="shared" si="0"/>
        <v>1208931.9442999999</v>
      </c>
      <c r="H16" s="27">
        <f>RA!J20</f>
        <v>0.98088085189090302</v>
      </c>
      <c r="I16" s="20">
        <f>VLOOKUP(B16,RMS!B:D,3,FALSE)</f>
        <v>1220907.649</v>
      </c>
      <c r="J16" s="21">
        <f>VLOOKUP(B16,RMS!B:E,4,FALSE)</f>
        <v>1208931.9443000001</v>
      </c>
      <c r="K16" s="22">
        <f t="shared" si="1"/>
        <v>-5.5900000035762787E-2</v>
      </c>
      <c r="L16" s="22">
        <f t="shared" si="2"/>
        <v>0</v>
      </c>
      <c r="M16" s="32"/>
    </row>
    <row r="17" spans="1:13">
      <c r="A17" s="64"/>
      <c r="B17" s="12">
        <v>26</v>
      </c>
      <c r="C17" s="62" t="s">
        <v>19</v>
      </c>
      <c r="D17" s="62"/>
      <c r="E17" s="15">
        <f>VLOOKUP(C17,RA!B20:D50,3,0)</f>
        <v>376705.39439999999</v>
      </c>
      <c r="F17" s="25">
        <f>VLOOKUP(C17,RA!B21:I54,8,0)</f>
        <v>26730.770700000001</v>
      </c>
      <c r="G17" s="16">
        <f t="shared" si="0"/>
        <v>349974.6237</v>
      </c>
      <c r="H17" s="27">
        <f>RA!J21</f>
        <v>7.0959352049034496</v>
      </c>
      <c r="I17" s="20">
        <f>VLOOKUP(B17,RMS!B:D,3,FALSE)</f>
        <v>376705.29918872198</v>
      </c>
      <c r="J17" s="21">
        <f>VLOOKUP(B17,RMS!B:E,4,FALSE)</f>
        <v>349974.62361654203</v>
      </c>
      <c r="K17" s="22">
        <f t="shared" si="1"/>
        <v>9.5211278006900102E-2</v>
      </c>
      <c r="L17" s="22">
        <f t="shared" si="2"/>
        <v>8.3457969594746828E-5</v>
      </c>
      <c r="M17" s="32"/>
    </row>
    <row r="18" spans="1:13">
      <c r="A18" s="64"/>
      <c r="B18" s="12">
        <v>27</v>
      </c>
      <c r="C18" s="62" t="s">
        <v>20</v>
      </c>
      <c r="D18" s="62"/>
      <c r="E18" s="15">
        <f>VLOOKUP(C18,RA!B22:D51,3,0)</f>
        <v>1336001.0044</v>
      </c>
      <c r="F18" s="25">
        <f>VLOOKUP(C18,RA!B22:I55,8,0)</f>
        <v>155781.02480000001</v>
      </c>
      <c r="G18" s="16">
        <f t="shared" si="0"/>
        <v>1180219.9796</v>
      </c>
      <c r="H18" s="27">
        <f>RA!J22</f>
        <v>11.6602475811732</v>
      </c>
      <c r="I18" s="20">
        <f>VLOOKUP(B18,RMS!B:D,3,FALSE)</f>
        <v>1336001.2588575201</v>
      </c>
      <c r="J18" s="21">
        <f>VLOOKUP(B18,RMS!B:E,4,FALSE)</f>
        <v>1180219.98002389</v>
      </c>
      <c r="K18" s="22">
        <f t="shared" si="1"/>
        <v>-0.2544575200881809</v>
      </c>
      <c r="L18" s="22">
        <f t="shared" si="2"/>
        <v>-4.2389007285237312E-4</v>
      </c>
      <c r="M18" s="32"/>
    </row>
    <row r="19" spans="1:13">
      <c r="A19" s="64"/>
      <c r="B19" s="12">
        <v>29</v>
      </c>
      <c r="C19" s="62" t="s">
        <v>21</v>
      </c>
      <c r="D19" s="62"/>
      <c r="E19" s="15">
        <f>VLOOKUP(C19,RA!B22:D52,3,0)</f>
        <v>2638378.8681000001</v>
      </c>
      <c r="F19" s="25">
        <f>VLOOKUP(C19,RA!B23:I56,8,0)</f>
        <v>142630.60939999999</v>
      </c>
      <c r="G19" s="16">
        <f t="shared" si="0"/>
        <v>2495748.2587000001</v>
      </c>
      <c r="H19" s="27">
        <f>RA!J23</f>
        <v>5.4059942309465896</v>
      </c>
      <c r="I19" s="20">
        <f>VLOOKUP(B19,RMS!B:D,3,FALSE)</f>
        <v>2638380.2785042701</v>
      </c>
      <c r="J19" s="21">
        <f>VLOOKUP(B19,RMS!B:E,4,FALSE)</f>
        <v>2495748.2956649601</v>
      </c>
      <c r="K19" s="22">
        <f t="shared" si="1"/>
        <v>-1.4104042700491846</v>
      </c>
      <c r="L19" s="22">
        <f t="shared" si="2"/>
        <v>-3.6964959930628538E-2</v>
      </c>
      <c r="M19" s="32"/>
    </row>
    <row r="20" spans="1:13">
      <c r="A20" s="64"/>
      <c r="B20" s="12">
        <v>31</v>
      </c>
      <c r="C20" s="62" t="s">
        <v>22</v>
      </c>
      <c r="D20" s="62"/>
      <c r="E20" s="15">
        <f>VLOOKUP(C20,RA!B24:D53,3,0)</f>
        <v>372167.18160000001</v>
      </c>
      <c r="F20" s="25">
        <f>VLOOKUP(C20,RA!B24:I57,8,0)</f>
        <v>55512.424800000001</v>
      </c>
      <c r="G20" s="16">
        <f t="shared" si="0"/>
        <v>316654.75680000003</v>
      </c>
      <c r="H20" s="27">
        <f>RA!J24</f>
        <v>14.915991399710199</v>
      </c>
      <c r="I20" s="20">
        <f>VLOOKUP(B20,RMS!B:D,3,FALSE)</f>
        <v>372167.238289812</v>
      </c>
      <c r="J20" s="21">
        <f>VLOOKUP(B20,RMS!B:E,4,FALSE)</f>
        <v>316654.73740149202</v>
      </c>
      <c r="K20" s="22">
        <f t="shared" si="1"/>
        <v>-5.6689811986871064E-2</v>
      </c>
      <c r="L20" s="22">
        <f t="shared" si="2"/>
        <v>1.9398508011363447E-2</v>
      </c>
      <c r="M20" s="32"/>
    </row>
    <row r="21" spans="1:13">
      <c r="A21" s="64"/>
      <c r="B21" s="12">
        <v>32</v>
      </c>
      <c r="C21" s="62" t="s">
        <v>23</v>
      </c>
      <c r="D21" s="62"/>
      <c r="E21" s="15">
        <f>VLOOKUP(C21,RA!B24:D54,3,0)</f>
        <v>272434.47600000002</v>
      </c>
      <c r="F21" s="25">
        <f>VLOOKUP(C21,RA!B25:I58,8,0)</f>
        <v>23079.869699999999</v>
      </c>
      <c r="G21" s="16">
        <f t="shared" si="0"/>
        <v>249354.60630000001</v>
      </c>
      <c r="H21" s="27">
        <f>RA!J25</f>
        <v>8.4717140205118504</v>
      </c>
      <c r="I21" s="20">
        <f>VLOOKUP(B21,RMS!B:D,3,FALSE)</f>
        <v>272434.47545106302</v>
      </c>
      <c r="J21" s="21">
        <f>VLOOKUP(B21,RMS!B:E,4,FALSE)</f>
        <v>249354.617966922</v>
      </c>
      <c r="K21" s="22">
        <f t="shared" si="1"/>
        <v>5.4893700871616602E-4</v>
      </c>
      <c r="L21" s="22">
        <f t="shared" si="2"/>
        <v>-1.166692198603414E-2</v>
      </c>
      <c r="M21" s="32"/>
    </row>
    <row r="22" spans="1:13">
      <c r="A22" s="64"/>
      <c r="B22" s="12">
        <v>33</v>
      </c>
      <c r="C22" s="62" t="s">
        <v>24</v>
      </c>
      <c r="D22" s="62"/>
      <c r="E22" s="15">
        <f>VLOOKUP(C22,RA!B26:D55,3,0)</f>
        <v>633055.22</v>
      </c>
      <c r="F22" s="25">
        <f>VLOOKUP(C22,RA!B26:I59,8,0)</f>
        <v>125196.895</v>
      </c>
      <c r="G22" s="16">
        <f t="shared" si="0"/>
        <v>507858.32499999995</v>
      </c>
      <c r="H22" s="27">
        <f>RA!J26</f>
        <v>19.776615221654801</v>
      </c>
      <c r="I22" s="20">
        <f>VLOOKUP(B22,RMS!B:D,3,FALSE)</f>
        <v>633055.21464160795</v>
      </c>
      <c r="J22" s="21">
        <f>VLOOKUP(B22,RMS!B:E,4,FALSE)</f>
        <v>507858.263846824</v>
      </c>
      <c r="K22" s="22">
        <f t="shared" si="1"/>
        <v>5.3583920234814286E-3</v>
      </c>
      <c r="L22" s="22">
        <f t="shared" si="2"/>
        <v>6.1153175949584693E-2</v>
      </c>
      <c r="M22" s="32"/>
    </row>
    <row r="23" spans="1:13">
      <c r="A23" s="64"/>
      <c r="B23" s="12">
        <v>34</v>
      </c>
      <c r="C23" s="62" t="s">
        <v>25</v>
      </c>
      <c r="D23" s="62"/>
      <c r="E23" s="15">
        <f>VLOOKUP(C23,RA!B26:D56,3,0)</f>
        <v>268446.16230000003</v>
      </c>
      <c r="F23" s="25">
        <f>VLOOKUP(C23,RA!B27:I60,8,0)</f>
        <v>74880.563800000004</v>
      </c>
      <c r="G23" s="16">
        <f t="shared" si="0"/>
        <v>193565.59850000002</v>
      </c>
      <c r="H23" s="27">
        <f>RA!J27</f>
        <v>27.8940712575052</v>
      </c>
      <c r="I23" s="20">
        <f>VLOOKUP(B23,RMS!B:D,3,FALSE)</f>
        <v>268446.09726094798</v>
      </c>
      <c r="J23" s="21">
        <f>VLOOKUP(B23,RMS!B:E,4,FALSE)</f>
        <v>193565.59298297201</v>
      </c>
      <c r="K23" s="22">
        <f t="shared" si="1"/>
        <v>6.50390520459041E-2</v>
      </c>
      <c r="L23" s="22">
        <f t="shared" si="2"/>
        <v>5.5170280102174729E-3</v>
      </c>
      <c r="M23" s="32"/>
    </row>
    <row r="24" spans="1:13">
      <c r="A24" s="64"/>
      <c r="B24" s="12">
        <v>35</v>
      </c>
      <c r="C24" s="62" t="s">
        <v>26</v>
      </c>
      <c r="D24" s="62"/>
      <c r="E24" s="15">
        <f>VLOOKUP(C24,RA!B28:D57,3,0)</f>
        <v>1042806.2803</v>
      </c>
      <c r="F24" s="25">
        <f>VLOOKUP(C24,RA!B28:I61,8,0)</f>
        <v>22007.729500000001</v>
      </c>
      <c r="G24" s="16">
        <f t="shared" si="0"/>
        <v>1020798.5508</v>
      </c>
      <c r="H24" s="27">
        <f>RA!J28</f>
        <v>2.1104331567382499</v>
      </c>
      <c r="I24" s="20">
        <f>VLOOKUP(B24,RMS!B:D,3,FALSE)</f>
        <v>1042806.28026018</v>
      </c>
      <c r="J24" s="21">
        <f>VLOOKUP(B24,RMS!B:E,4,FALSE)</f>
        <v>1020798.5627429</v>
      </c>
      <c r="K24" s="22">
        <f t="shared" si="1"/>
        <v>3.981997724622488E-5</v>
      </c>
      <c r="L24" s="22">
        <f t="shared" si="2"/>
        <v>-1.1942900018766522E-2</v>
      </c>
      <c r="M24" s="32"/>
    </row>
    <row r="25" spans="1:13">
      <c r="A25" s="64"/>
      <c r="B25" s="12">
        <v>36</v>
      </c>
      <c r="C25" s="62" t="s">
        <v>27</v>
      </c>
      <c r="D25" s="62"/>
      <c r="E25" s="15">
        <f>VLOOKUP(C25,RA!B28:D58,3,0)</f>
        <v>695578.87829999998</v>
      </c>
      <c r="F25" s="25">
        <f>VLOOKUP(C25,RA!B29:I62,8,0)</f>
        <v>109634.6784</v>
      </c>
      <c r="G25" s="16">
        <f t="shared" si="0"/>
        <v>585944.19990000001</v>
      </c>
      <c r="H25" s="27">
        <f>RA!J29</f>
        <v>15.7616457055091</v>
      </c>
      <c r="I25" s="20">
        <f>VLOOKUP(B25,RMS!B:D,3,FALSE)</f>
        <v>695578.87639734498</v>
      </c>
      <c r="J25" s="21">
        <f>VLOOKUP(B25,RMS!B:E,4,FALSE)</f>
        <v>585944.12085856998</v>
      </c>
      <c r="K25" s="22">
        <f t="shared" si="1"/>
        <v>1.9026549998670816E-3</v>
      </c>
      <c r="L25" s="22">
        <f t="shared" si="2"/>
        <v>7.9041430028155446E-2</v>
      </c>
      <c r="M25" s="32"/>
    </row>
    <row r="26" spans="1:13">
      <c r="A26" s="64"/>
      <c r="B26" s="12">
        <v>37</v>
      </c>
      <c r="C26" s="62" t="s">
        <v>70</v>
      </c>
      <c r="D26" s="62"/>
      <c r="E26" s="15">
        <f>VLOOKUP(C26,RA!B30:D59,3,0)</f>
        <v>1402149.8358</v>
      </c>
      <c r="F26" s="25">
        <f>VLOOKUP(C26,RA!B30:I63,8,0)</f>
        <v>208618.90539999999</v>
      </c>
      <c r="G26" s="16">
        <f t="shared" si="0"/>
        <v>1193530.9304</v>
      </c>
      <c r="H26" s="27">
        <f>RA!J30</f>
        <v>14.878503001141199</v>
      </c>
      <c r="I26" s="20">
        <f>VLOOKUP(B26,RMS!B:D,3,FALSE)</f>
        <v>1402149.8143531</v>
      </c>
      <c r="J26" s="21">
        <f>VLOOKUP(B26,RMS!B:E,4,FALSE)</f>
        <v>1193530.9727368001</v>
      </c>
      <c r="K26" s="22">
        <f t="shared" si="1"/>
        <v>2.1446899976581335E-2</v>
      </c>
      <c r="L26" s="22">
        <f t="shared" si="2"/>
        <v>-4.2336800135672092E-2</v>
      </c>
      <c r="M26" s="32"/>
    </row>
    <row r="27" spans="1:13">
      <c r="A27" s="64"/>
      <c r="B27" s="12">
        <v>38</v>
      </c>
      <c r="C27" s="62" t="s">
        <v>29</v>
      </c>
      <c r="D27" s="62"/>
      <c r="E27" s="15">
        <f>VLOOKUP(C27,RA!B30:D60,3,0)</f>
        <v>1031568.395</v>
      </c>
      <c r="F27" s="25">
        <f>VLOOKUP(C27,RA!B31:I64,8,0)</f>
        <v>16208.0998</v>
      </c>
      <c r="G27" s="16">
        <f t="shared" si="0"/>
        <v>1015360.2952000001</v>
      </c>
      <c r="H27" s="27">
        <f>RA!J31</f>
        <v>1.57120942038943</v>
      </c>
      <c r="I27" s="20">
        <f>VLOOKUP(B27,RMS!B:D,3,FALSE)</f>
        <v>1031568.48081043</v>
      </c>
      <c r="J27" s="21">
        <f>VLOOKUP(B27,RMS!B:E,4,FALSE)</f>
        <v>1015360.3154646</v>
      </c>
      <c r="K27" s="22">
        <f t="shared" si="1"/>
        <v>-8.5810429998673499E-2</v>
      </c>
      <c r="L27" s="22">
        <f t="shared" si="2"/>
        <v>-2.0264599937945604E-2</v>
      </c>
      <c r="M27" s="32"/>
    </row>
    <row r="28" spans="1:13">
      <c r="A28" s="64"/>
      <c r="B28" s="12">
        <v>39</v>
      </c>
      <c r="C28" s="62" t="s">
        <v>30</v>
      </c>
      <c r="D28" s="62"/>
      <c r="E28" s="15">
        <f>VLOOKUP(C28,RA!B32:D61,3,0)</f>
        <v>150085.04139999999</v>
      </c>
      <c r="F28" s="25">
        <f>VLOOKUP(C28,RA!B32:I65,8,0)</f>
        <v>35598.934099999999</v>
      </c>
      <c r="G28" s="16">
        <f t="shared" si="0"/>
        <v>114486.10729999999</v>
      </c>
      <c r="H28" s="27">
        <f>RA!J32</f>
        <v>23.719175320825801</v>
      </c>
      <c r="I28" s="20">
        <f>VLOOKUP(B28,RMS!B:D,3,FALSE)</f>
        <v>150084.878118236</v>
      </c>
      <c r="J28" s="21">
        <f>VLOOKUP(B28,RMS!B:E,4,FALSE)</f>
        <v>114486.130147016</v>
      </c>
      <c r="K28" s="22">
        <f t="shared" si="1"/>
        <v>0.16328176399110816</v>
      </c>
      <c r="L28" s="22">
        <f t="shared" si="2"/>
        <v>-2.2847016007290222E-2</v>
      </c>
      <c r="M28" s="32"/>
    </row>
    <row r="29" spans="1:13">
      <c r="A29" s="64"/>
      <c r="B29" s="12">
        <v>40</v>
      </c>
      <c r="C29" s="62" t="s">
        <v>31</v>
      </c>
      <c r="D29" s="62"/>
      <c r="E29" s="15">
        <f>VLOOKUP(C29,RA!B32:D62,3,0)</f>
        <v>129.91460000000001</v>
      </c>
      <c r="F29" s="25">
        <f>VLOOKUP(C29,RA!B33:I66,8,0)</f>
        <v>27.258600000000001</v>
      </c>
      <c r="G29" s="16">
        <f t="shared" si="0"/>
        <v>102.65600000000001</v>
      </c>
      <c r="H29" s="27">
        <f>RA!J33</f>
        <v>20.9819373650075</v>
      </c>
      <c r="I29" s="20">
        <f>VLOOKUP(B29,RMS!B:D,3,FALSE)</f>
        <v>129.9145</v>
      </c>
      <c r="J29" s="21">
        <f>VLOOKUP(B29,RMS!B:E,4,FALSE)</f>
        <v>102.65600000000001</v>
      </c>
      <c r="K29" s="22">
        <f t="shared" si="1"/>
        <v>1.0000000000331966E-4</v>
      </c>
      <c r="L29" s="22">
        <f t="shared" si="2"/>
        <v>0</v>
      </c>
      <c r="M29" s="32"/>
    </row>
    <row r="30" spans="1:13">
      <c r="A30" s="64"/>
      <c r="B30" s="12">
        <v>42</v>
      </c>
      <c r="C30" s="62" t="s">
        <v>32</v>
      </c>
      <c r="D30" s="62"/>
      <c r="E30" s="15">
        <f>VLOOKUP(C30,RA!B34:D64,3,0)</f>
        <v>197541.31690000001</v>
      </c>
      <c r="F30" s="25">
        <f>VLOOKUP(C30,RA!B34:I68,8,0)</f>
        <v>21861.374299999999</v>
      </c>
      <c r="G30" s="16">
        <f t="shared" si="0"/>
        <v>175679.94260000001</v>
      </c>
      <c r="H30" s="27">
        <f>RA!J34</f>
        <v>0</v>
      </c>
      <c r="I30" s="20">
        <f>VLOOKUP(B30,RMS!B:D,3,FALSE)</f>
        <v>197541.3161</v>
      </c>
      <c r="J30" s="21">
        <f>VLOOKUP(B30,RMS!B:E,4,FALSE)</f>
        <v>175679.9418</v>
      </c>
      <c r="K30" s="22">
        <f t="shared" si="1"/>
        <v>8.0000000889413059E-4</v>
      </c>
      <c r="L30" s="22">
        <f t="shared" si="2"/>
        <v>8.0000000889413059E-4</v>
      </c>
      <c r="M30" s="32"/>
    </row>
    <row r="31" spans="1:13">
      <c r="A31" s="64"/>
      <c r="B31" s="12">
        <v>71</v>
      </c>
      <c r="C31" s="62" t="s">
        <v>36</v>
      </c>
      <c r="D31" s="62"/>
      <c r="E31" s="15">
        <f>VLOOKUP(C31,RA!B9:D45,3,0)</f>
        <v>0</v>
      </c>
      <c r="F31" s="25">
        <f>VLOOKUP(C31,RA!B34:I69,8,0)</f>
        <v>0</v>
      </c>
      <c r="G31" s="16">
        <f t="shared" si="0"/>
        <v>0</v>
      </c>
      <c r="H31" s="27">
        <f>RA!J37</f>
        <v>0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  <c r="M31" s="32"/>
    </row>
    <row r="32" spans="1:13">
      <c r="A32" s="64"/>
      <c r="B32" s="12">
        <v>72</v>
      </c>
      <c r="C32" s="62" t="s">
        <v>37</v>
      </c>
      <c r="D32" s="62"/>
      <c r="E32" s="15">
        <f>VLOOKUP(C32,RA!B10:D46,3,0)</f>
        <v>0</v>
      </c>
      <c r="F32" s="25">
        <f>VLOOKUP(C32,RA!B34:I70,8,0)</f>
        <v>0</v>
      </c>
      <c r="G32" s="16">
        <f t="shared" si="0"/>
        <v>0</v>
      </c>
      <c r="H32" s="27">
        <f>RA!J34</f>
        <v>0</v>
      </c>
      <c r="I32" s="20">
        <f>VLOOKUP(B32,RMS!B:D,3,FALSE)</f>
        <v>0</v>
      </c>
      <c r="J32" s="21">
        <f>VLOOKUP(B32,RMS!B:E,4,FALSE)</f>
        <v>0</v>
      </c>
      <c r="K32" s="22">
        <f t="shared" si="1"/>
        <v>0</v>
      </c>
      <c r="L32" s="22">
        <f t="shared" si="2"/>
        <v>0</v>
      </c>
      <c r="M32" s="32"/>
    </row>
    <row r="33" spans="1:13">
      <c r="A33" s="64"/>
      <c r="B33" s="12">
        <v>73</v>
      </c>
      <c r="C33" s="62" t="s">
        <v>38</v>
      </c>
      <c r="D33" s="62"/>
      <c r="E33" s="15">
        <f>VLOOKUP(C33,RA!B11:D47,3,0)</f>
        <v>0</v>
      </c>
      <c r="F33" s="25">
        <f>VLOOKUP(C33,RA!B37:I71,8,0)</f>
        <v>0</v>
      </c>
      <c r="G33" s="16">
        <f t="shared" si="0"/>
        <v>0</v>
      </c>
      <c r="H33" s="27">
        <f>RA!J37</f>
        <v>0</v>
      </c>
      <c r="I33" s="20">
        <f>VLOOKUP(B33,RMS!B:D,3,FALSE)</f>
        <v>0</v>
      </c>
      <c r="J33" s="21">
        <f>VLOOKUP(B33,RMS!B:E,4,FALSE)</f>
        <v>0</v>
      </c>
      <c r="K33" s="22">
        <f t="shared" si="1"/>
        <v>0</v>
      </c>
      <c r="L33" s="22">
        <f t="shared" si="2"/>
        <v>0</v>
      </c>
      <c r="M33" s="32"/>
    </row>
    <row r="34" spans="1:13" s="35" customFormat="1">
      <c r="A34" s="64"/>
      <c r="B34" s="12">
        <v>74</v>
      </c>
      <c r="C34" s="62" t="s">
        <v>72</v>
      </c>
      <c r="D34" s="62"/>
      <c r="E34" s="15"/>
      <c r="F34" s="25">
        <v>0</v>
      </c>
      <c r="G34" s="16">
        <f t="shared" si="0"/>
        <v>0</v>
      </c>
      <c r="H34" s="27">
        <f>RA!J38</f>
        <v>0</v>
      </c>
      <c r="I34" s="20">
        <f>VLOOKUP(B34,RMS!B:D,3,FALSE)</f>
        <v>0</v>
      </c>
      <c r="J34" s="21">
        <f>VLOOKUP(B34,RMS!B:E,4,FALSE)</f>
        <v>0</v>
      </c>
      <c r="K34" s="22">
        <f t="shared" si="1"/>
        <v>0</v>
      </c>
      <c r="L34" s="22">
        <v>0</v>
      </c>
    </row>
    <row r="35" spans="1:13" ht="11.25" customHeight="1">
      <c r="A35" s="64"/>
      <c r="B35" s="12">
        <v>75</v>
      </c>
      <c r="C35" s="62" t="s">
        <v>33</v>
      </c>
      <c r="D35" s="62"/>
      <c r="E35" s="15">
        <f>VLOOKUP(C35,RA!B8:D68,3,0)</f>
        <v>372217.94790000003</v>
      </c>
      <c r="F35" s="25">
        <f>VLOOKUP(C35,RA!B8:I72,8,0)</f>
        <v>20129.0445</v>
      </c>
      <c r="G35" s="16">
        <f t="shared" si="0"/>
        <v>352088.90340000001</v>
      </c>
      <c r="H35" s="27">
        <f>RA!J38</f>
        <v>0</v>
      </c>
      <c r="I35" s="20">
        <f>VLOOKUP(B35,RMS!B:D,3,FALSE)</f>
        <v>372217.94871794898</v>
      </c>
      <c r="J35" s="21">
        <f>VLOOKUP(B35,RMS!B:E,4,FALSE)</f>
        <v>352088.90341880301</v>
      </c>
      <c r="K35" s="22">
        <f t="shared" si="1"/>
        <v>-8.1794895231723785E-4</v>
      </c>
      <c r="L35" s="22">
        <f t="shared" si="2"/>
        <v>-1.8802995327860117E-5</v>
      </c>
      <c r="M35" s="32"/>
    </row>
    <row r="36" spans="1:13">
      <c r="A36" s="64"/>
      <c r="B36" s="12">
        <v>76</v>
      </c>
      <c r="C36" s="62" t="s">
        <v>34</v>
      </c>
      <c r="D36" s="62"/>
      <c r="E36" s="15">
        <f>VLOOKUP(C36,RA!B8:D69,3,0)</f>
        <v>453520.06959999999</v>
      </c>
      <c r="F36" s="25">
        <f>VLOOKUP(C36,RA!B8:I73,8,0)</f>
        <v>30616.9336</v>
      </c>
      <c r="G36" s="16">
        <f t="shared" si="0"/>
        <v>422903.136</v>
      </c>
      <c r="H36" s="27">
        <f>RA!J39</f>
        <v>5.4078650998870899</v>
      </c>
      <c r="I36" s="20">
        <f>VLOOKUP(B36,RMS!B:D,3,FALSE)</f>
        <v>453520.06545384601</v>
      </c>
      <c r="J36" s="21">
        <f>VLOOKUP(B36,RMS!B:E,4,FALSE)</f>
        <v>422903.13548547</v>
      </c>
      <c r="K36" s="22">
        <f t="shared" si="1"/>
        <v>4.1461539804004133E-3</v>
      </c>
      <c r="L36" s="22">
        <f t="shared" si="2"/>
        <v>5.1452999468892813E-4</v>
      </c>
      <c r="M36" s="32"/>
    </row>
    <row r="37" spans="1:13">
      <c r="A37" s="64"/>
      <c r="B37" s="12">
        <v>77</v>
      </c>
      <c r="C37" s="62" t="s">
        <v>39</v>
      </c>
      <c r="D37" s="62"/>
      <c r="E37" s="15">
        <f>VLOOKUP(C37,RA!B9:D70,3,0)</f>
        <v>0</v>
      </c>
      <c r="F37" s="25">
        <f>VLOOKUP(C37,RA!B9:I74,8,0)</f>
        <v>0</v>
      </c>
      <c r="G37" s="16">
        <f t="shared" si="0"/>
        <v>0</v>
      </c>
      <c r="H37" s="27">
        <f>RA!J40</f>
        <v>6.7509545116721803</v>
      </c>
      <c r="I37" s="20">
        <f>VLOOKUP(B37,RMS!B:D,3,FALSE)</f>
        <v>0</v>
      </c>
      <c r="J37" s="21">
        <f>VLOOKUP(B37,RMS!B:E,4,FALSE)</f>
        <v>0</v>
      </c>
      <c r="K37" s="22">
        <f t="shared" si="1"/>
        <v>0</v>
      </c>
      <c r="L37" s="22">
        <f t="shared" si="2"/>
        <v>0</v>
      </c>
      <c r="M37" s="32"/>
    </row>
    <row r="38" spans="1:13">
      <c r="A38" s="64"/>
      <c r="B38" s="12">
        <v>78</v>
      </c>
      <c r="C38" s="62" t="s">
        <v>40</v>
      </c>
      <c r="D38" s="62"/>
      <c r="E38" s="15">
        <f>VLOOKUP(C38,RA!B10:D71,3,0)</f>
        <v>0</v>
      </c>
      <c r="F38" s="25">
        <f>VLOOKUP(C38,RA!B10:I75,8,0)</f>
        <v>0</v>
      </c>
      <c r="G38" s="16">
        <f t="shared" si="0"/>
        <v>0</v>
      </c>
      <c r="H38" s="27">
        <f>RA!J41</f>
        <v>0</v>
      </c>
      <c r="I38" s="20">
        <f>VLOOKUP(B38,RMS!B:D,3,FALSE)</f>
        <v>0</v>
      </c>
      <c r="J38" s="21">
        <f>VLOOKUP(B38,RMS!B:E,4,FALSE)</f>
        <v>0</v>
      </c>
      <c r="K38" s="22">
        <f t="shared" si="1"/>
        <v>0</v>
      </c>
      <c r="L38" s="22">
        <f t="shared" si="2"/>
        <v>0</v>
      </c>
      <c r="M38" s="32"/>
    </row>
    <row r="39" spans="1:13">
      <c r="A39" s="64"/>
      <c r="B39" s="12">
        <v>99</v>
      </c>
      <c r="C39" s="62" t="s">
        <v>35</v>
      </c>
      <c r="D39" s="62"/>
      <c r="E39" s="15">
        <f>VLOOKUP(C39,RA!B8:D72,3,0)</f>
        <v>19392.9692</v>
      </c>
      <c r="F39" s="25">
        <f>VLOOKUP(C39,RA!B8:I76,8,0)</f>
        <v>3065.5830000000001</v>
      </c>
      <c r="G39" s="16">
        <f t="shared" si="0"/>
        <v>16327.386199999999</v>
      </c>
      <c r="H39" s="27">
        <f>RA!J42</f>
        <v>0</v>
      </c>
      <c r="I39" s="20">
        <f>VLOOKUP(B39,RMS!B:D,3,FALSE)</f>
        <v>19392.969140004501</v>
      </c>
      <c r="J39" s="21">
        <f>VLOOKUP(B39,RMS!B:E,4,FALSE)</f>
        <v>16327.385976854999</v>
      </c>
      <c r="K39" s="22">
        <f t="shared" si="1"/>
        <v>5.9995498304488137E-5</v>
      </c>
      <c r="L39" s="22">
        <f t="shared" si="2"/>
        <v>2.2314499983622227E-4</v>
      </c>
      <c r="M39" s="32"/>
    </row>
  </sheetData>
  <mergeCells count="39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9:D39"/>
    <mergeCell ref="C38:D38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5:D35"/>
    <mergeCell ref="C34:D34"/>
    <mergeCell ref="C29:D29"/>
    <mergeCell ref="C27:D27"/>
    <mergeCell ref="C36:D3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3"/>
  <sheetViews>
    <sheetView workbookViewId="0">
      <selection sqref="A1:XFD1048576"/>
    </sheetView>
  </sheetViews>
  <sheetFormatPr defaultRowHeight="11.2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>
      <c r="A1" s="67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39" t="s">
        <v>46</v>
      </c>
      <c r="W1" s="69"/>
    </row>
    <row r="2" spans="1:23" ht="12.75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39"/>
      <c r="W2" s="69"/>
    </row>
    <row r="3" spans="1:23" ht="23.25" thickBot="1">
      <c r="A3" s="67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40" t="s">
        <v>47</v>
      </c>
      <c r="W3" s="69"/>
    </row>
    <row r="4" spans="1:23" ht="12.75" thickTop="1" thickBot="1">
      <c r="A4" s="68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W4" s="69"/>
    </row>
    <row r="5" spans="1:23" ht="12.75" thickTop="1" thickBot="1">
      <c r="A5" s="41"/>
      <c r="B5" s="42"/>
      <c r="C5" s="43"/>
      <c r="D5" s="44" t="s">
        <v>0</v>
      </c>
      <c r="E5" s="44" t="s">
        <v>59</v>
      </c>
      <c r="F5" s="44" t="s">
        <v>60</v>
      </c>
      <c r="G5" s="44" t="s">
        <v>48</v>
      </c>
      <c r="H5" s="44" t="s">
        <v>49</v>
      </c>
      <c r="I5" s="44" t="s">
        <v>1</v>
      </c>
      <c r="J5" s="44" t="s">
        <v>2</v>
      </c>
      <c r="K5" s="44" t="s">
        <v>50</v>
      </c>
      <c r="L5" s="44" t="s">
        <v>51</v>
      </c>
      <c r="M5" s="44" t="s">
        <v>52</v>
      </c>
      <c r="N5" s="44" t="s">
        <v>53</v>
      </c>
      <c r="O5" s="44" t="s">
        <v>54</v>
      </c>
      <c r="P5" s="44" t="s">
        <v>61</v>
      </c>
      <c r="Q5" s="44" t="s">
        <v>62</v>
      </c>
      <c r="R5" s="44" t="s">
        <v>55</v>
      </c>
      <c r="S5" s="44" t="s">
        <v>56</v>
      </c>
      <c r="T5" s="44" t="s">
        <v>57</v>
      </c>
      <c r="U5" s="45" t="s">
        <v>58</v>
      </c>
    </row>
    <row r="6" spans="1:23" ht="12" thickBot="1">
      <c r="A6" s="46" t="s">
        <v>3</v>
      </c>
      <c r="B6" s="70" t="s">
        <v>4</v>
      </c>
      <c r="C6" s="71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7"/>
    </row>
    <row r="7" spans="1:23" ht="12" thickBot="1">
      <c r="A7" s="72" t="s">
        <v>5</v>
      </c>
      <c r="B7" s="73"/>
      <c r="C7" s="74"/>
      <c r="D7" s="48">
        <v>18185259.495999999</v>
      </c>
      <c r="E7" s="48">
        <v>19901865</v>
      </c>
      <c r="F7" s="49">
        <v>91.374650044103902</v>
      </c>
      <c r="G7" s="48">
        <v>14408953.6437</v>
      </c>
      <c r="H7" s="49">
        <v>26.208050533573001</v>
      </c>
      <c r="I7" s="48">
        <v>1613535.5907999999</v>
      </c>
      <c r="J7" s="49">
        <v>8.8727663806772306</v>
      </c>
      <c r="K7" s="48">
        <v>1824060.7801999999</v>
      </c>
      <c r="L7" s="49">
        <v>12.659217492850599</v>
      </c>
      <c r="M7" s="49">
        <v>-0.11541566579646299</v>
      </c>
      <c r="N7" s="48">
        <v>49740228.989200003</v>
      </c>
      <c r="O7" s="48">
        <v>3802640743.5499001</v>
      </c>
      <c r="P7" s="48">
        <v>1164132</v>
      </c>
      <c r="Q7" s="48">
        <v>1060999</v>
      </c>
      <c r="R7" s="49">
        <v>9.7203673142010505</v>
      </c>
      <c r="S7" s="48">
        <v>15.621303680338601</v>
      </c>
      <c r="T7" s="48">
        <v>14.949696184350801</v>
      </c>
      <c r="U7" s="50">
        <v>4.2993050370896002</v>
      </c>
    </row>
    <row r="8" spans="1:23" ht="12" thickBot="1">
      <c r="A8" s="75">
        <v>41489</v>
      </c>
      <c r="B8" s="65" t="s">
        <v>6</v>
      </c>
      <c r="C8" s="66"/>
      <c r="D8" s="51">
        <v>551521.11690000002</v>
      </c>
      <c r="E8" s="51">
        <v>565199</v>
      </c>
      <c r="F8" s="52">
        <v>97.579988092689504</v>
      </c>
      <c r="G8" s="51">
        <v>440428.505</v>
      </c>
      <c r="H8" s="52">
        <v>25.223756100890899</v>
      </c>
      <c r="I8" s="51">
        <v>110037.22169999999</v>
      </c>
      <c r="J8" s="52">
        <v>19.951588131112601</v>
      </c>
      <c r="K8" s="51">
        <v>101746.1948</v>
      </c>
      <c r="L8" s="52">
        <v>23.101637075011801</v>
      </c>
      <c r="M8" s="52">
        <v>8.1487341283842996E-2</v>
      </c>
      <c r="N8" s="51">
        <v>1457839.3348000001</v>
      </c>
      <c r="O8" s="51">
        <v>133402746.5123</v>
      </c>
      <c r="P8" s="51">
        <v>25745</v>
      </c>
      <c r="Q8" s="51">
        <v>22340</v>
      </c>
      <c r="R8" s="52">
        <v>15.2417188898836</v>
      </c>
      <c r="S8" s="51">
        <v>21.422455502039199</v>
      </c>
      <c r="T8" s="51">
        <v>19.806876642793199</v>
      </c>
      <c r="U8" s="53">
        <v>7.5415204344443501</v>
      </c>
    </row>
    <row r="9" spans="1:23" ht="12" thickBot="1">
      <c r="A9" s="76"/>
      <c r="B9" s="65" t="s">
        <v>7</v>
      </c>
      <c r="C9" s="66"/>
      <c r="D9" s="51">
        <v>113726.7433</v>
      </c>
      <c r="E9" s="51">
        <v>132350</v>
      </c>
      <c r="F9" s="52">
        <v>85.928782244049899</v>
      </c>
      <c r="G9" s="51">
        <v>98325.241500000004</v>
      </c>
      <c r="H9" s="52">
        <v>15.663833177567099</v>
      </c>
      <c r="I9" s="51">
        <v>23475.3302</v>
      </c>
      <c r="J9" s="52">
        <v>20.641873247064101</v>
      </c>
      <c r="K9" s="51">
        <v>17076.662700000001</v>
      </c>
      <c r="L9" s="52">
        <v>17.367526831856299</v>
      </c>
      <c r="M9" s="52">
        <v>0.37470245869528102</v>
      </c>
      <c r="N9" s="51">
        <v>303754.07449999999</v>
      </c>
      <c r="O9" s="51">
        <v>24332399.1072</v>
      </c>
      <c r="P9" s="51">
        <v>7404</v>
      </c>
      <c r="Q9" s="51">
        <v>6435</v>
      </c>
      <c r="R9" s="52">
        <v>15.0582750582751</v>
      </c>
      <c r="S9" s="51">
        <v>15.3601760264722</v>
      </c>
      <c r="T9" s="51">
        <v>14.8272196581197</v>
      </c>
      <c r="U9" s="53">
        <v>3.4697282598455002</v>
      </c>
    </row>
    <row r="10" spans="1:23" ht="12" thickBot="1">
      <c r="A10" s="76"/>
      <c r="B10" s="65" t="s">
        <v>8</v>
      </c>
      <c r="C10" s="66"/>
      <c r="D10" s="51">
        <v>180334.55220000001</v>
      </c>
      <c r="E10" s="51">
        <v>180217</v>
      </c>
      <c r="F10" s="52">
        <v>100.06522814162901</v>
      </c>
      <c r="G10" s="51">
        <v>141779.10860000001</v>
      </c>
      <c r="H10" s="52">
        <v>27.194023139739201</v>
      </c>
      <c r="I10" s="51">
        <v>39932.253499999999</v>
      </c>
      <c r="J10" s="52">
        <v>22.143428983988102</v>
      </c>
      <c r="K10" s="51">
        <v>26024.477599999998</v>
      </c>
      <c r="L10" s="52">
        <v>18.355650460056602</v>
      </c>
      <c r="M10" s="52">
        <v>0.53441133819339404</v>
      </c>
      <c r="N10" s="51">
        <v>465142.05450000003</v>
      </c>
      <c r="O10" s="51">
        <v>35931270.881800003</v>
      </c>
      <c r="P10" s="51">
        <v>107951</v>
      </c>
      <c r="Q10" s="51">
        <v>98623</v>
      </c>
      <c r="R10" s="52">
        <v>9.45823996430852</v>
      </c>
      <c r="S10" s="51">
        <v>1.6705222943743001</v>
      </c>
      <c r="T10" s="51">
        <v>1.53365373797187</v>
      </c>
      <c r="U10" s="53">
        <v>8.1931595204296102</v>
      </c>
    </row>
    <row r="11" spans="1:23" ht="12" thickBot="1">
      <c r="A11" s="76"/>
      <c r="B11" s="65" t="s">
        <v>9</v>
      </c>
      <c r="C11" s="66"/>
      <c r="D11" s="51">
        <v>44435.0962</v>
      </c>
      <c r="E11" s="51">
        <v>55641</v>
      </c>
      <c r="F11" s="52">
        <v>79.860347944860806</v>
      </c>
      <c r="G11" s="51">
        <v>45347.662799999998</v>
      </c>
      <c r="H11" s="52">
        <v>-2.0123784637474098</v>
      </c>
      <c r="I11" s="51">
        <v>7604.4773999999998</v>
      </c>
      <c r="J11" s="52">
        <v>17.1136737631278</v>
      </c>
      <c r="K11" s="51">
        <v>8156.0195000000003</v>
      </c>
      <c r="L11" s="52">
        <v>17.985534416560899</v>
      </c>
      <c r="M11" s="52">
        <v>-6.7623931011935007E-2</v>
      </c>
      <c r="N11" s="51">
        <v>118931.8367</v>
      </c>
      <c r="O11" s="51">
        <v>12861044.514599999</v>
      </c>
      <c r="P11" s="51">
        <v>2776</v>
      </c>
      <c r="Q11" s="51">
        <v>2440</v>
      </c>
      <c r="R11" s="52">
        <v>13.7704918032787</v>
      </c>
      <c r="S11" s="51">
        <v>16.006879034582099</v>
      </c>
      <c r="T11" s="51">
        <v>15.1674560655738</v>
      </c>
      <c r="U11" s="53">
        <v>5.2441388930023498</v>
      </c>
    </row>
    <row r="12" spans="1:23" ht="12" thickBot="1">
      <c r="A12" s="76"/>
      <c r="B12" s="65" t="s">
        <v>10</v>
      </c>
      <c r="C12" s="66"/>
      <c r="D12" s="51">
        <v>136946.28589999999</v>
      </c>
      <c r="E12" s="51">
        <v>151664</v>
      </c>
      <c r="F12" s="52">
        <v>90.295842058761494</v>
      </c>
      <c r="G12" s="51">
        <v>124968.6719</v>
      </c>
      <c r="H12" s="52">
        <v>9.5844933117193296</v>
      </c>
      <c r="I12" s="51">
        <v>10522.058000000001</v>
      </c>
      <c r="J12" s="52">
        <v>7.68334674492987</v>
      </c>
      <c r="K12" s="51">
        <v>7868.8216000000002</v>
      </c>
      <c r="L12" s="52">
        <v>6.2966353729810303</v>
      </c>
      <c r="M12" s="52">
        <v>0.33718344815442303</v>
      </c>
      <c r="N12" s="51">
        <v>377004.7499</v>
      </c>
      <c r="O12" s="51">
        <v>45755682.245499998</v>
      </c>
      <c r="P12" s="51">
        <v>1957</v>
      </c>
      <c r="Q12" s="51">
        <v>1873</v>
      </c>
      <c r="R12" s="52">
        <v>4.4847837693539701</v>
      </c>
      <c r="S12" s="51">
        <v>69.977662698007194</v>
      </c>
      <c r="T12" s="51">
        <v>63.676356006406799</v>
      </c>
      <c r="U12" s="53">
        <v>9.0047401537173304</v>
      </c>
    </row>
    <row r="13" spans="1:23" ht="12" thickBot="1">
      <c r="A13" s="76"/>
      <c r="B13" s="65" t="s">
        <v>11</v>
      </c>
      <c r="C13" s="66"/>
      <c r="D13" s="51">
        <v>296121.12109999999</v>
      </c>
      <c r="E13" s="51">
        <v>348181</v>
      </c>
      <c r="F13" s="52">
        <v>85.048041420985101</v>
      </c>
      <c r="G13" s="51">
        <v>286346.78350000002</v>
      </c>
      <c r="H13" s="52">
        <v>3.41346163575815</v>
      </c>
      <c r="I13" s="51">
        <v>71303.056599999996</v>
      </c>
      <c r="J13" s="52">
        <v>24.079017509838799</v>
      </c>
      <c r="K13" s="51">
        <v>61054.294399999999</v>
      </c>
      <c r="L13" s="52">
        <v>21.321802065920501</v>
      </c>
      <c r="M13" s="52">
        <v>0.167863084828313</v>
      </c>
      <c r="N13" s="51">
        <v>814825.21129999997</v>
      </c>
      <c r="O13" s="51">
        <v>70556085.868499994</v>
      </c>
      <c r="P13" s="51">
        <v>12233</v>
      </c>
      <c r="Q13" s="51">
        <v>11106</v>
      </c>
      <c r="R13" s="52">
        <v>10.1476679272465</v>
      </c>
      <c r="S13" s="51">
        <v>24.206745777814099</v>
      </c>
      <c r="T13" s="51">
        <v>23.781799972987599</v>
      </c>
      <c r="U13" s="53">
        <v>1.75548505663246</v>
      </c>
    </row>
    <row r="14" spans="1:23" ht="12" thickBot="1">
      <c r="A14" s="76"/>
      <c r="B14" s="65" t="s">
        <v>12</v>
      </c>
      <c r="C14" s="66"/>
      <c r="D14" s="51">
        <v>153821.12650000001</v>
      </c>
      <c r="E14" s="51">
        <v>209470</v>
      </c>
      <c r="F14" s="52">
        <v>73.433487611591204</v>
      </c>
      <c r="G14" s="51">
        <v>141650.7794</v>
      </c>
      <c r="H14" s="52">
        <v>8.5917967776462305</v>
      </c>
      <c r="I14" s="51">
        <v>5981.8104000000003</v>
      </c>
      <c r="J14" s="52">
        <v>3.8888093827605701</v>
      </c>
      <c r="K14" s="51">
        <v>19627.602599999998</v>
      </c>
      <c r="L14" s="52">
        <v>13.856332229965799</v>
      </c>
      <c r="M14" s="52">
        <v>-0.69523479143601596</v>
      </c>
      <c r="N14" s="51">
        <v>428247.93469999998</v>
      </c>
      <c r="O14" s="51">
        <v>36156894.036399998</v>
      </c>
      <c r="P14" s="51">
        <v>3064</v>
      </c>
      <c r="Q14" s="51">
        <v>2995</v>
      </c>
      <c r="R14" s="52">
        <v>2.3038397328881501</v>
      </c>
      <c r="S14" s="51">
        <v>50.202717526109701</v>
      </c>
      <c r="T14" s="51">
        <v>47.619733722871402</v>
      </c>
      <c r="U14" s="53">
        <v>5.1451075370468597</v>
      </c>
    </row>
    <row r="15" spans="1:23" ht="12" thickBot="1">
      <c r="A15" s="76"/>
      <c r="B15" s="65" t="s">
        <v>13</v>
      </c>
      <c r="C15" s="66"/>
      <c r="D15" s="51">
        <v>92134.984500000006</v>
      </c>
      <c r="E15" s="51">
        <v>109089</v>
      </c>
      <c r="F15" s="52">
        <v>84.458547149575097</v>
      </c>
      <c r="G15" s="51">
        <v>76897.288400000005</v>
      </c>
      <c r="H15" s="52">
        <v>19.815648141892101</v>
      </c>
      <c r="I15" s="51">
        <v>7122.3832000000002</v>
      </c>
      <c r="J15" s="52">
        <v>7.7303786815094098</v>
      </c>
      <c r="K15" s="51">
        <v>13874.468800000001</v>
      </c>
      <c r="L15" s="52">
        <v>18.042858322687</v>
      </c>
      <c r="M15" s="52">
        <v>-0.48665543144974299</v>
      </c>
      <c r="N15" s="51">
        <v>263081.114</v>
      </c>
      <c r="O15" s="51">
        <v>22325611.546100002</v>
      </c>
      <c r="P15" s="51">
        <v>4468</v>
      </c>
      <c r="Q15" s="51">
        <v>4306</v>
      </c>
      <c r="R15" s="52">
        <v>3.7621922898281501</v>
      </c>
      <c r="S15" s="51">
        <v>20.621079789614999</v>
      </c>
      <c r="T15" s="51">
        <v>20.430870645610799</v>
      </c>
      <c r="U15" s="53">
        <v>0.92240147434014796</v>
      </c>
    </row>
    <row r="16" spans="1:23" ht="12" thickBot="1">
      <c r="A16" s="76"/>
      <c r="B16" s="65" t="s">
        <v>14</v>
      </c>
      <c r="C16" s="66"/>
      <c r="D16" s="51">
        <v>1007156.4672</v>
      </c>
      <c r="E16" s="51">
        <v>925781</v>
      </c>
      <c r="F16" s="52">
        <v>108.789926256858</v>
      </c>
      <c r="G16" s="51">
        <v>778227.48179999995</v>
      </c>
      <c r="H16" s="52">
        <v>29.416718215925599</v>
      </c>
      <c r="I16" s="51">
        <v>18964.796699999999</v>
      </c>
      <c r="J16" s="52">
        <v>1.88300401353964</v>
      </c>
      <c r="K16" s="51">
        <v>61528.006399999998</v>
      </c>
      <c r="L16" s="52">
        <v>7.9061724031756002</v>
      </c>
      <c r="M16" s="52">
        <v>-0.69176968652766202</v>
      </c>
      <c r="N16" s="51">
        <v>2804925.7157999999</v>
      </c>
      <c r="O16" s="51">
        <v>187425029.73100001</v>
      </c>
      <c r="P16" s="51">
        <v>79564</v>
      </c>
      <c r="Q16" s="51">
        <v>74836</v>
      </c>
      <c r="R16" s="52">
        <v>6.3178149553690703</v>
      </c>
      <c r="S16" s="51">
        <v>12.6584443617717</v>
      </c>
      <c r="T16" s="51">
        <v>11.984575201774501</v>
      </c>
      <c r="U16" s="53">
        <v>5.3234753081680797</v>
      </c>
    </row>
    <row r="17" spans="1:21" ht="12" thickBot="1">
      <c r="A17" s="76"/>
      <c r="B17" s="65" t="s">
        <v>15</v>
      </c>
      <c r="C17" s="66"/>
      <c r="D17" s="51">
        <v>395554.74930000002</v>
      </c>
      <c r="E17" s="51">
        <v>515372</v>
      </c>
      <c r="F17" s="52">
        <v>76.751307657381503</v>
      </c>
      <c r="G17" s="51">
        <v>607167.42209999997</v>
      </c>
      <c r="H17" s="52">
        <v>-34.852441863250597</v>
      </c>
      <c r="I17" s="51">
        <v>54070.973899999997</v>
      </c>
      <c r="J17" s="52">
        <v>13.6696560958218</v>
      </c>
      <c r="K17" s="51">
        <v>63176.622199999998</v>
      </c>
      <c r="L17" s="52">
        <v>10.4051403122869</v>
      </c>
      <c r="M17" s="52">
        <v>-0.144130027578461</v>
      </c>
      <c r="N17" s="51">
        <v>1248129.3818000001</v>
      </c>
      <c r="O17" s="51">
        <v>172646512.35769999</v>
      </c>
      <c r="P17" s="51">
        <v>13609</v>
      </c>
      <c r="Q17" s="51">
        <v>12530</v>
      </c>
      <c r="R17" s="52">
        <v>8.6113328012769301</v>
      </c>
      <c r="S17" s="51">
        <v>29.065673399955902</v>
      </c>
      <c r="T17" s="51">
        <v>35.0182550199521</v>
      </c>
      <c r="U17" s="53">
        <v>-20.479765041346798</v>
      </c>
    </row>
    <row r="18" spans="1:21" ht="12" thickBot="1">
      <c r="A18" s="76"/>
      <c r="B18" s="65" t="s">
        <v>16</v>
      </c>
      <c r="C18" s="66"/>
      <c r="D18" s="51">
        <v>1828282.4295000001</v>
      </c>
      <c r="E18" s="51">
        <v>2019112</v>
      </c>
      <c r="F18" s="52">
        <v>90.548836790628698</v>
      </c>
      <c r="G18" s="51">
        <v>1571176.0292</v>
      </c>
      <c r="H18" s="52">
        <v>16.363946211100998</v>
      </c>
      <c r="I18" s="51">
        <v>163982.5282</v>
      </c>
      <c r="J18" s="52">
        <v>8.9692120623204907</v>
      </c>
      <c r="K18" s="51">
        <v>242180.3694</v>
      </c>
      <c r="L18" s="52">
        <v>15.4139552092907</v>
      </c>
      <c r="M18" s="52">
        <v>-0.322890915534296</v>
      </c>
      <c r="N18" s="51">
        <v>5050202.9889000002</v>
      </c>
      <c r="O18" s="51">
        <v>470713465.72180003</v>
      </c>
      <c r="P18" s="51">
        <v>104408</v>
      </c>
      <c r="Q18" s="51">
        <v>93937</v>
      </c>
      <c r="R18" s="52">
        <v>11.146832451536699</v>
      </c>
      <c r="S18" s="51">
        <v>17.510941972837301</v>
      </c>
      <c r="T18" s="51">
        <v>17.569712480705199</v>
      </c>
      <c r="U18" s="53">
        <v>-0.335621624233506</v>
      </c>
    </row>
    <row r="19" spans="1:21" ht="12" thickBot="1">
      <c r="A19" s="76"/>
      <c r="B19" s="65" t="s">
        <v>17</v>
      </c>
      <c r="C19" s="66"/>
      <c r="D19" s="51">
        <v>902138.27450000006</v>
      </c>
      <c r="E19" s="51">
        <v>656996</v>
      </c>
      <c r="F19" s="52">
        <v>137.31259771749001</v>
      </c>
      <c r="G19" s="51">
        <v>412519.37270000001</v>
      </c>
      <c r="H19" s="52">
        <v>118.68991717779799</v>
      </c>
      <c r="I19" s="51">
        <v>16982.352800000001</v>
      </c>
      <c r="J19" s="52">
        <v>1.8824556367938501</v>
      </c>
      <c r="K19" s="51">
        <v>54085.734499999999</v>
      </c>
      <c r="L19" s="52">
        <v>13.111077461890099</v>
      </c>
      <c r="M19" s="52">
        <v>-0.68601049875730202</v>
      </c>
      <c r="N19" s="51">
        <v>1862238.6185000001</v>
      </c>
      <c r="O19" s="51">
        <v>154892907.43439999</v>
      </c>
      <c r="P19" s="51">
        <v>11618</v>
      </c>
      <c r="Q19" s="51">
        <v>10197</v>
      </c>
      <c r="R19" s="52">
        <v>13.935471217024601</v>
      </c>
      <c r="S19" s="51">
        <v>77.650049449130705</v>
      </c>
      <c r="T19" s="51">
        <v>52.562984083553999</v>
      </c>
      <c r="U19" s="53">
        <v>32.307854976977801</v>
      </c>
    </row>
    <row r="20" spans="1:21" ht="12" thickBot="1">
      <c r="A20" s="76"/>
      <c r="B20" s="65" t="s">
        <v>18</v>
      </c>
      <c r="C20" s="66"/>
      <c r="D20" s="51">
        <v>1220907.5930999999</v>
      </c>
      <c r="E20" s="51">
        <v>1113364</v>
      </c>
      <c r="F20" s="52">
        <v>109.659338105058</v>
      </c>
      <c r="G20" s="51">
        <v>851372.05299999996</v>
      </c>
      <c r="H20" s="52">
        <v>43.404706414529201</v>
      </c>
      <c r="I20" s="51">
        <v>11975.648800000001</v>
      </c>
      <c r="J20" s="52">
        <v>0.98088085189090302</v>
      </c>
      <c r="K20" s="51">
        <v>46995.6927</v>
      </c>
      <c r="L20" s="52">
        <v>5.5199947583903102</v>
      </c>
      <c r="M20" s="52">
        <v>-0.74517560840208696</v>
      </c>
      <c r="N20" s="51">
        <v>3226353.1058999998</v>
      </c>
      <c r="O20" s="51">
        <v>220324420.92340001</v>
      </c>
      <c r="P20" s="51">
        <v>40854</v>
      </c>
      <c r="Q20" s="51">
        <v>36856</v>
      </c>
      <c r="R20" s="52">
        <v>10.8476231821142</v>
      </c>
      <c r="S20" s="51">
        <v>29.884652496695502</v>
      </c>
      <c r="T20" s="51">
        <v>26.286722870089001</v>
      </c>
      <c r="U20" s="53">
        <v>12.0393892048917</v>
      </c>
    </row>
    <row r="21" spans="1:21" ht="12" thickBot="1">
      <c r="A21" s="76"/>
      <c r="B21" s="65" t="s">
        <v>19</v>
      </c>
      <c r="C21" s="66"/>
      <c r="D21" s="51">
        <v>376705.39439999999</v>
      </c>
      <c r="E21" s="51">
        <v>466432</v>
      </c>
      <c r="F21" s="52">
        <v>80.763196864709101</v>
      </c>
      <c r="G21" s="51">
        <v>332973.87609999999</v>
      </c>
      <c r="H21" s="52">
        <v>13.133618412414499</v>
      </c>
      <c r="I21" s="51">
        <v>26730.770700000001</v>
      </c>
      <c r="J21" s="52">
        <v>7.0959352049034496</v>
      </c>
      <c r="K21" s="51">
        <v>45400.1751</v>
      </c>
      <c r="L21" s="52">
        <v>13.6347558648611</v>
      </c>
      <c r="M21" s="52">
        <v>-0.41121877523331402</v>
      </c>
      <c r="N21" s="51">
        <v>1029693.336</v>
      </c>
      <c r="O21" s="51">
        <v>89655955.207599998</v>
      </c>
      <c r="P21" s="51">
        <v>37574</v>
      </c>
      <c r="Q21" s="51">
        <v>33385</v>
      </c>
      <c r="R21" s="52">
        <v>12.547551295491999</v>
      </c>
      <c r="S21" s="51">
        <v>10.0256931495183</v>
      </c>
      <c r="T21" s="51">
        <v>10.014443711247599</v>
      </c>
      <c r="U21" s="53">
        <v>0.112206089922662</v>
      </c>
    </row>
    <row r="22" spans="1:21" ht="12" thickBot="1">
      <c r="A22" s="76"/>
      <c r="B22" s="65" t="s">
        <v>20</v>
      </c>
      <c r="C22" s="66"/>
      <c r="D22" s="51">
        <v>1336001.0044</v>
      </c>
      <c r="E22" s="51">
        <v>1140494</v>
      </c>
      <c r="F22" s="52">
        <v>117.142308894216</v>
      </c>
      <c r="G22" s="51">
        <v>860589.6165</v>
      </c>
      <c r="H22" s="52">
        <v>55.242519638278701</v>
      </c>
      <c r="I22" s="51">
        <v>155781.02480000001</v>
      </c>
      <c r="J22" s="52">
        <v>11.6602475811732</v>
      </c>
      <c r="K22" s="51">
        <v>120869.0471</v>
      </c>
      <c r="L22" s="52">
        <v>14.044911161207301</v>
      </c>
      <c r="M22" s="52">
        <v>0.28884134141568801</v>
      </c>
      <c r="N22" s="51">
        <v>3686403.7533</v>
      </c>
      <c r="O22" s="51">
        <v>249579848.53979999</v>
      </c>
      <c r="P22" s="51">
        <v>89851</v>
      </c>
      <c r="Q22" s="51">
        <v>81795</v>
      </c>
      <c r="R22" s="52">
        <v>9.8490127758420503</v>
      </c>
      <c r="S22" s="51">
        <v>14.8690721794972</v>
      </c>
      <c r="T22" s="51">
        <v>14.664312801515999</v>
      </c>
      <c r="U22" s="53">
        <v>1.37708241314157</v>
      </c>
    </row>
    <row r="23" spans="1:21" ht="12" thickBot="1">
      <c r="A23" s="76"/>
      <c r="B23" s="65" t="s">
        <v>21</v>
      </c>
      <c r="C23" s="66"/>
      <c r="D23" s="51">
        <v>2638378.8681000001</v>
      </c>
      <c r="E23" s="51">
        <v>2692131</v>
      </c>
      <c r="F23" s="52">
        <v>98.003361207162698</v>
      </c>
      <c r="G23" s="51">
        <v>2149761.5361000001</v>
      </c>
      <c r="H23" s="52">
        <v>22.728908476352601</v>
      </c>
      <c r="I23" s="51">
        <v>142630.60939999999</v>
      </c>
      <c r="J23" s="52">
        <v>5.4059942309465896</v>
      </c>
      <c r="K23" s="51">
        <v>240834.8345</v>
      </c>
      <c r="L23" s="52">
        <v>11.202862757369401</v>
      </c>
      <c r="M23" s="52">
        <v>-0.407765867026184</v>
      </c>
      <c r="N23" s="51">
        <v>7545827.9049000004</v>
      </c>
      <c r="O23" s="51">
        <v>534742924.57810003</v>
      </c>
      <c r="P23" s="51">
        <v>94972</v>
      </c>
      <c r="Q23" s="51">
        <v>86503</v>
      </c>
      <c r="R23" s="52">
        <v>9.7904118932291304</v>
      </c>
      <c r="S23" s="51">
        <v>27.780597103356801</v>
      </c>
      <c r="T23" s="51">
        <v>27.673783558951701</v>
      </c>
      <c r="U23" s="53">
        <v>0.38448973579535101</v>
      </c>
    </row>
    <row r="24" spans="1:21" ht="12" thickBot="1">
      <c r="A24" s="76"/>
      <c r="B24" s="65" t="s">
        <v>22</v>
      </c>
      <c r="C24" s="66"/>
      <c r="D24" s="51">
        <v>372167.18160000001</v>
      </c>
      <c r="E24" s="51">
        <v>467205</v>
      </c>
      <c r="F24" s="52">
        <v>79.658218897486094</v>
      </c>
      <c r="G24" s="51">
        <v>317664.68280000001</v>
      </c>
      <c r="H24" s="52">
        <v>17.157242133307701</v>
      </c>
      <c r="I24" s="51">
        <v>55512.424800000001</v>
      </c>
      <c r="J24" s="52">
        <v>14.915991399710199</v>
      </c>
      <c r="K24" s="51">
        <v>61292.710299999999</v>
      </c>
      <c r="L24" s="52">
        <v>19.2947827123072</v>
      </c>
      <c r="M24" s="52">
        <v>-9.4306247377674998E-2</v>
      </c>
      <c r="N24" s="51">
        <v>1023320.9153</v>
      </c>
      <c r="O24" s="51">
        <v>66078334.903499998</v>
      </c>
      <c r="P24" s="51">
        <v>42036</v>
      </c>
      <c r="Q24" s="51">
        <v>37638</v>
      </c>
      <c r="R24" s="52">
        <v>11.6849992029332</v>
      </c>
      <c r="S24" s="51">
        <v>8.8535346274621798</v>
      </c>
      <c r="T24" s="51">
        <v>9.0109914660715305</v>
      </c>
      <c r="U24" s="53">
        <v>-1.7784630120601099</v>
      </c>
    </row>
    <row r="25" spans="1:21" ht="12" thickBot="1">
      <c r="A25" s="76"/>
      <c r="B25" s="65" t="s">
        <v>23</v>
      </c>
      <c r="C25" s="66"/>
      <c r="D25" s="51">
        <v>272434.47600000002</v>
      </c>
      <c r="E25" s="51">
        <v>303301</v>
      </c>
      <c r="F25" s="52">
        <v>89.823138070761402</v>
      </c>
      <c r="G25" s="51">
        <v>212042.84909999999</v>
      </c>
      <c r="H25" s="52">
        <v>28.480859956526601</v>
      </c>
      <c r="I25" s="51">
        <v>23079.869699999999</v>
      </c>
      <c r="J25" s="52">
        <v>8.4717140205118504</v>
      </c>
      <c r="K25" s="51">
        <v>20378.09</v>
      </c>
      <c r="L25" s="52">
        <v>9.61036417237991</v>
      </c>
      <c r="M25" s="52">
        <v>0.13258257766061499</v>
      </c>
      <c r="N25" s="51">
        <v>721525.22970000003</v>
      </c>
      <c r="O25" s="51">
        <v>56804626.197999999</v>
      </c>
      <c r="P25" s="51">
        <v>22893</v>
      </c>
      <c r="Q25" s="51">
        <v>19894</v>
      </c>
      <c r="R25" s="52">
        <v>15.074896953855401</v>
      </c>
      <c r="S25" s="51">
        <v>11.9003396671472</v>
      </c>
      <c r="T25" s="51">
        <v>11.400858082838999</v>
      </c>
      <c r="U25" s="53">
        <v>4.1972044351558901</v>
      </c>
    </row>
    <row r="26" spans="1:21" ht="12" thickBot="1">
      <c r="A26" s="76"/>
      <c r="B26" s="65" t="s">
        <v>24</v>
      </c>
      <c r="C26" s="66"/>
      <c r="D26" s="51">
        <v>633055.22</v>
      </c>
      <c r="E26" s="51">
        <v>614358</v>
      </c>
      <c r="F26" s="52">
        <v>103.043375360946</v>
      </c>
      <c r="G26" s="51">
        <v>520913.96370000002</v>
      </c>
      <c r="H26" s="52">
        <v>21.527788486119999</v>
      </c>
      <c r="I26" s="51">
        <v>125196.895</v>
      </c>
      <c r="J26" s="52">
        <v>19.776615221654801</v>
      </c>
      <c r="K26" s="51">
        <v>99957.941699999996</v>
      </c>
      <c r="L26" s="52">
        <v>19.188954158573299</v>
      </c>
      <c r="M26" s="52">
        <v>0.25249572841094198</v>
      </c>
      <c r="N26" s="51">
        <v>1799423.0227999999</v>
      </c>
      <c r="O26" s="51">
        <v>126071927.4462</v>
      </c>
      <c r="P26" s="51">
        <v>52043</v>
      </c>
      <c r="Q26" s="51">
        <v>48351</v>
      </c>
      <c r="R26" s="52">
        <v>7.6358296622613704</v>
      </c>
      <c r="S26" s="51">
        <v>12.164080087619899</v>
      </c>
      <c r="T26" s="51">
        <v>12.058929997311299</v>
      </c>
      <c r="U26" s="53">
        <v>0.86443109179740796</v>
      </c>
    </row>
    <row r="27" spans="1:21" ht="12" thickBot="1">
      <c r="A27" s="76"/>
      <c r="B27" s="65" t="s">
        <v>25</v>
      </c>
      <c r="C27" s="66"/>
      <c r="D27" s="51">
        <v>268446.16230000003</v>
      </c>
      <c r="E27" s="51">
        <v>347974</v>
      </c>
      <c r="F27" s="52">
        <v>77.145465552024007</v>
      </c>
      <c r="G27" s="51">
        <v>232339.31479999999</v>
      </c>
      <c r="H27" s="52">
        <v>15.540567265200499</v>
      </c>
      <c r="I27" s="51">
        <v>74880.563800000004</v>
      </c>
      <c r="J27" s="52">
        <v>27.8940712575052</v>
      </c>
      <c r="K27" s="51">
        <v>71333.109100000001</v>
      </c>
      <c r="L27" s="52">
        <v>30.7021259666726</v>
      </c>
      <c r="M27" s="52">
        <v>4.9730829691257999E-2</v>
      </c>
      <c r="N27" s="51">
        <v>720973.39190000005</v>
      </c>
      <c r="O27" s="51">
        <v>55403491.7152</v>
      </c>
      <c r="P27" s="51">
        <v>42227</v>
      </c>
      <c r="Q27" s="51">
        <v>37427</v>
      </c>
      <c r="R27" s="52">
        <v>12.824965933684201</v>
      </c>
      <c r="S27" s="51">
        <v>6.3572160537097098</v>
      </c>
      <c r="T27" s="51">
        <v>6.21130163518316</v>
      </c>
      <c r="U27" s="53">
        <v>2.29525656032106</v>
      </c>
    </row>
    <row r="28" spans="1:21" ht="12" thickBot="1">
      <c r="A28" s="76"/>
      <c r="B28" s="65" t="s">
        <v>26</v>
      </c>
      <c r="C28" s="66"/>
      <c r="D28" s="51">
        <v>1042806.2803</v>
      </c>
      <c r="E28" s="51">
        <v>1071416</v>
      </c>
      <c r="F28" s="52">
        <v>97.3297281634771</v>
      </c>
      <c r="G28" s="51">
        <v>713332.19200000004</v>
      </c>
      <c r="H28" s="52">
        <v>46.188030204586603</v>
      </c>
      <c r="I28" s="51">
        <v>22007.729500000001</v>
      </c>
      <c r="J28" s="52">
        <v>2.1104331567382499</v>
      </c>
      <c r="K28" s="51">
        <v>49207.630799999999</v>
      </c>
      <c r="L28" s="52">
        <v>6.8982770372432602</v>
      </c>
      <c r="M28" s="52">
        <v>-0.55275779097253297</v>
      </c>
      <c r="N28" s="51">
        <v>2805152.1696000001</v>
      </c>
      <c r="O28" s="51">
        <v>187237627.77559999</v>
      </c>
      <c r="P28" s="51">
        <v>58498</v>
      </c>
      <c r="Q28" s="51">
        <v>53479</v>
      </c>
      <c r="R28" s="52">
        <v>9.3849922399446406</v>
      </c>
      <c r="S28" s="51">
        <v>17.826357829327499</v>
      </c>
      <c r="T28" s="51">
        <v>16.8728735223172</v>
      </c>
      <c r="U28" s="53">
        <v>5.3487331295553702</v>
      </c>
    </row>
    <row r="29" spans="1:21" ht="12" thickBot="1">
      <c r="A29" s="76"/>
      <c r="B29" s="65" t="s">
        <v>27</v>
      </c>
      <c r="C29" s="66"/>
      <c r="D29" s="51">
        <v>695578.87829999998</v>
      </c>
      <c r="E29" s="51">
        <v>691965</v>
      </c>
      <c r="F29" s="52">
        <v>100.52226316359901</v>
      </c>
      <c r="G29" s="51">
        <v>512521.01459999999</v>
      </c>
      <c r="H29" s="52">
        <v>35.717143002003297</v>
      </c>
      <c r="I29" s="51">
        <v>109634.6784</v>
      </c>
      <c r="J29" s="52">
        <v>15.7616457055091</v>
      </c>
      <c r="K29" s="51">
        <v>95940.637100000007</v>
      </c>
      <c r="L29" s="52">
        <v>18.719356741864999</v>
      </c>
      <c r="M29" s="52">
        <v>0.14273452536829201</v>
      </c>
      <c r="N29" s="51">
        <v>1953257.3208999999</v>
      </c>
      <c r="O29" s="51">
        <v>133238833.46269999</v>
      </c>
      <c r="P29" s="51">
        <v>113279</v>
      </c>
      <c r="Q29" s="51">
        <v>106588</v>
      </c>
      <c r="R29" s="52">
        <v>6.2774421135587399</v>
      </c>
      <c r="S29" s="51">
        <v>6.1404044730267699</v>
      </c>
      <c r="T29" s="51">
        <v>5.9974549039291496</v>
      </c>
      <c r="U29" s="53">
        <v>2.3280155195894401</v>
      </c>
    </row>
    <row r="30" spans="1:21" ht="12" thickBot="1">
      <c r="A30" s="76"/>
      <c r="B30" s="65" t="s">
        <v>28</v>
      </c>
      <c r="C30" s="66"/>
      <c r="D30" s="51">
        <v>1402149.8358</v>
      </c>
      <c r="E30" s="51">
        <v>1230670</v>
      </c>
      <c r="F30" s="52">
        <v>113.93386007621901</v>
      </c>
      <c r="G30" s="51">
        <v>1014652.5849</v>
      </c>
      <c r="H30" s="52">
        <v>38.190140809446603</v>
      </c>
      <c r="I30" s="51">
        <v>208618.90539999999</v>
      </c>
      <c r="J30" s="52">
        <v>14.878503001141199</v>
      </c>
      <c r="K30" s="51">
        <v>175348.693</v>
      </c>
      <c r="L30" s="52">
        <v>17.281648478457502</v>
      </c>
      <c r="M30" s="52">
        <v>0.18973744161298101</v>
      </c>
      <c r="N30" s="51">
        <v>3860150.0181999998</v>
      </c>
      <c r="O30" s="51">
        <v>250314810.868</v>
      </c>
      <c r="P30" s="51">
        <v>100056</v>
      </c>
      <c r="Q30" s="51">
        <v>92346</v>
      </c>
      <c r="R30" s="52">
        <v>8.3490351504125897</v>
      </c>
      <c r="S30" s="51">
        <v>14.0136507136004</v>
      </c>
      <c r="T30" s="51">
        <v>13.573123185628001</v>
      </c>
      <c r="U30" s="53">
        <v>3.1435600685043799</v>
      </c>
    </row>
    <row r="31" spans="1:21" ht="12" thickBot="1">
      <c r="A31" s="76"/>
      <c r="B31" s="65" t="s">
        <v>29</v>
      </c>
      <c r="C31" s="66"/>
      <c r="D31" s="51">
        <v>1031568.395</v>
      </c>
      <c r="E31" s="51">
        <v>961970</v>
      </c>
      <c r="F31" s="52">
        <v>107.23498601827499</v>
      </c>
      <c r="G31" s="51">
        <v>904397.33649999998</v>
      </c>
      <c r="H31" s="52">
        <v>14.061414531819601</v>
      </c>
      <c r="I31" s="51">
        <v>16208.0998</v>
      </c>
      <c r="J31" s="52">
        <v>1.57120942038943</v>
      </c>
      <c r="K31" s="51">
        <v>16644.41</v>
      </c>
      <c r="L31" s="52">
        <v>1.8403868884016801</v>
      </c>
      <c r="M31" s="52">
        <v>-2.6213617665030001E-2</v>
      </c>
      <c r="N31" s="51">
        <v>2877987.4492000001</v>
      </c>
      <c r="O31" s="51">
        <v>200179854.54010001</v>
      </c>
      <c r="P31" s="51">
        <v>41376</v>
      </c>
      <c r="Q31" s="51">
        <v>36819</v>
      </c>
      <c r="R31" s="52">
        <v>12.3767619978815</v>
      </c>
      <c r="S31" s="51">
        <v>24.931564070958999</v>
      </c>
      <c r="T31" s="51">
        <v>25.320370737934201</v>
      </c>
      <c r="U31" s="53">
        <v>-1.5594956893542999</v>
      </c>
    </row>
    <row r="32" spans="1:21" ht="12" thickBot="1">
      <c r="A32" s="76"/>
      <c r="B32" s="65" t="s">
        <v>30</v>
      </c>
      <c r="C32" s="66"/>
      <c r="D32" s="51">
        <v>150085.04139999999</v>
      </c>
      <c r="E32" s="51">
        <v>164575</v>
      </c>
      <c r="F32" s="52">
        <v>91.195528725505099</v>
      </c>
      <c r="G32" s="51">
        <v>118804.1351</v>
      </c>
      <c r="H32" s="52">
        <v>26.329812740667801</v>
      </c>
      <c r="I32" s="51">
        <v>35598.934099999999</v>
      </c>
      <c r="J32" s="52">
        <v>23.719175320825801</v>
      </c>
      <c r="K32" s="51">
        <v>35357.670700000002</v>
      </c>
      <c r="L32" s="52">
        <v>29.761313164932101</v>
      </c>
      <c r="M32" s="52">
        <v>6.8235094457169999E-3</v>
      </c>
      <c r="N32" s="51">
        <v>411451.56679999997</v>
      </c>
      <c r="O32" s="51">
        <v>32004478.047800001</v>
      </c>
      <c r="P32" s="51">
        <v>33372</v>
      </c>
      <c r="Q32" s="51">
        <v>30686</v>
      </c>
      <c r="R32" s="52">
        <v>8.7531773447174608</v>
      </c>
      <c r="S32" s="51">
        <v>4.4973343341723604</v>
      </c>
      <c r="T32" s="51">
        <v>4.3288605129375002</v>
      </c>
      <c r="U32" s="53">
        <v>3.7460817612499802</v>
      </c>
    </row>
    <row r="33" spans="1:21" ht="12" thickBot="1">
      <c r="A33" s="76"/>
      <c r="B33" s="65" t="s">
        <v>31</v>
      </c>
      <c r="C33" s="66"/>
      <c r="D33" s="51">
        <v>129.91460000000001</v>
      </c>
      <c r="E33" s="54"/>
      <c r="F33" s="54"/>
      <c r="G33" s="51">
        <v>30.6693</v>
      </c>
      <c r="H33" s="52">
        <v>323.59819102490098</v>
      </c>
      <c r="I33" s="51">
        <v>27.258600000000001</v>
      </c>
      <c r="J33" s="52">
        <v>20.9819373650075</v>
      </c>
      <c r="K33" s="51">
        <v>2.2273999999999998</v>
      </c>
      <c r="L33" s="52">
        <v>7.2626372300639401</v>
      </c>
      <c r="M33" s="52">
        <v>11.2378557959953</v>
      </c>
      <c r="N33" s="51">
        <v>378.3965</v>
      </c>
      <c r="O33" s="51">
        <v>22535.216899999999</v>
      </c>
      <c r="P33" s="51">
        <v>27</v>
      </c>
      <c r="Q33" s="51">
        <v>21</v>
      </c>
      <c r="R33" s="52">
        <v>28.571428571428601</v>
      </c>
      <c r="S33" s="51">
        <v>4.8116518518518498</v>
      </c>
      <c r="T33" s="51">
        <v>5.0274095238095198</v>
      </c>
      <c r="U33" s="53">
        <v>-4.4840665659264696</v>
      </c>
    </row>
    <row r="34" spans="1:21" ht="12" thickBot="1">
      <c r="A34" s="76"/>
      <c r="B34" s="65" t="s">
        <v>69</v>
      </c>
      <c r="C34" s="66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1">
        <v>22</v>
      </c>
      <c r="P34" s="54"/>
      <c r="Q34" s="54"/>
      <c r="R34" s="54"/>
      <c r="S34" s="54"/>
      <c r="T34" s="54"/>
      <c r="U34" s="55"/>
    </row>
    <row r="35" spans="1:21" ht="12" thickBot="1">
      <c r="A35" s="76"/>
      <c r="B35" s="65" t="s">
        <v>32</v>
      </c>
      <c r="C35" s="66"/>
      <c r="D35" s="51">
        <v>197541.31690000001</v>
      </c>
      <c r="E35" s="51">
        <v>194975</v>
      </c>
      <c r="F35" s="52">
        <v>101.31622869598699</v>
      </c>
      <c r="G35" s="51">
        <v>151936.6624</v>
      </c>
      <c r="H35" s="52">
        <v>30.015569500887</v>
      </c>
      <c r="I35" s="51">
        <v>21861.374299999999</v>
      </c>
      <c r="J35" s="52">
        <v>11.0667351230967</v>
      </c>
      <c r="K35" s="51">
        <v>15310.016600000001</v>
      </c>
      <c r="L35" s="52">
        <v>10.076578199206301</v>
      </c>
      <c r="M35" s="52">
        <v>0.427913167644769</v>
      </c>
      <c r="N35" s="51">
        <v>538237.29839999997</v>
      </c>
      <c r="O35" s="51">
        <v>29719364.262600001</v>
      </c>
      <c r="P35" s="51">
        <v>17344</v>
      </c>
      <c r="Q35" s="51">
        <v>15021</v>
      </c>
      <c r="R35" s="52">
        <v>15.465015644764</v>
      </c>
      <c r="S35" s="51">
        <v>11.3896054485701</v>
      </c>
      <c r="T35" s="51">
        <v>11.245761041209001</v>
      </c>
      <c r="U35" s="53">
        <v>1.2629446033988401</v>
      </c>
    </row>
    <row r="36" spans="1:21" ht="12" thickBot="1">
      <c r="A36" s="76"/>
      <c r="B36" s="65" t="s">
        <v>36</v>
      </c>
      <c r="C36" s="66"/>
      <c r="D36" s="54"/>
      <c r="E36" s="51">
        <v>685573</v>
      </c>
      <c r="F36" s="54"/>
      <c r="G36" s="51">
        <v>29851.282200000001</v>
      </c>
      <c r="H36" s="54"/>
      <c r="I36" s="54"/>
      <c r="J36" s="54"/>
      <c r="K36" s="51">
        <v>1194.0515</v>
      </c>
      <c r="L36" s="52">
        <v>4.0000007101872503</v>
      </c>
      <c r="M36" s="54"/>
      <c r="N36" s="54"/>
      <c r="O36" s="54"/>
      <c r="P36" s="54"/>
      <c r="Q36" s="54"/>
      <c r="R36" s="54"/>
      <c r="S36" s="54"/>
      <c r="T36" s="54"/>
      <c r="U36" s="55"/>
    </row>
    <row r="37" spans="1:21" ht="12" thickBot="1">
      <c r="A37" s="76"/>
      <c r="B37" s="65" t="s">
        <v>37</v>
      </c>
      <c r="C37" s="66"/>
      <c r="D37" s="54"/>
      <c r="E37" s="51">
        <v>294355</v>
      </c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5"/>
    </row>
    <row r="38" spans="1:21" ht="12" thickBot="1">
      <c r="A38" s="76"/>
      <c r="B38" s="65" t="s">
        <v>38</v>
      </c>
      <c r="C38" s="66"/>
      <c r="D38" s="54"/>
      <c r="E38" s="51">
        <v>321045</v>
      </c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5"/>
    </row>
    <row r="39" spans="1:21" ht="12" customHeight="1" thickBot="1">
      <c r="A39" s="76"/>
      <c r="B39" s="65" t="s">
        <v>33</v>
      </c>
      <c r="C39" s="66"/>
      <c r="D39" s="51">
        <v>372217.94790000003</v>
      </c>
      <c r="E39" s="51">
        <v>458243</v>
      </c>
      <c r="F39" s="52">
        <v>81.2271977749797</v>
      </c>
      <c r="G39" s="51">
        <v>336799.58289999998</v>
      </c>
      <c r="H39" s="52">
        <v>10.5161546504991</v>
      </c>
      <c r="I39" s="51">
        <v>20129.0445</v>
      </c>
      <c r="J39" s="52">
        <v>5.4078650998870899</v>
      </c>
      <c r="K39" s="51">
        <v>17432.292700000002</v>
      </c>
      <c r="L39" s="52">
        <v>5.1758652875695104</v>
      </c>
      <c r="M39" s="52">
        <v>0.154698630088973</v>
      </c>
      <c r="N39" s="51">
        <v>963804.69850000006</v>
      </c>
      <c r="O39" s="51">
        <v>80970317.787100002</v>
      </c>
      <c r="P39" s="51">
        <v>578</v>
      </c>
      <c r="Q39" s="51">
        <v>460</v>
      </c>
      <c r="R39" s="52">
        <v>25.652173913043502</v>
      </c>
      <c r="S39" s="51">
        <v>643.97568840830502</v>
      </c>
      <c r="T39" s="51">
        <v>584.54849326087003</v>
      </c>
      <c r="U39" s="53">
        <v>9.2281737054887198</v>
      </c>
    </row>
    <row r="40" spans="1:21" ht="12" thickBot="1">
      <c r="A40" s="76"/>
      <c r="B40" s="65" t="s">
        <v>34</v>
      </c>
      <c r="C40" s="66"/>
      <c r="D40" s="51">
        <v>453520.06959999999</v>
      </c>
      <c r="E40" s="51">
        <v>542188</v>
      </c>
      <c r="F40" s="52">
        <v>83.646275756748594</v>
      </c>
      <c r="G40" s="51">
        <v>395288.49920000002</v>
      </c>
      <c r="H40" s="52">
        <v>14.731410227682099</v>
      </c>
      <c r="I40" s="51">
        <v>30616.9336</v>
      </c>
      <c r="J40" s="52">
        <v>6.7509545116721803</v>
      </c>
      <c r="K40" s="51">
        <v>31498.8609</v>
      </c>
      <c r="L40" s="52">
        <v>7.9685750948354404</v>
      </c>
      <c r="M40" s="52">
        <v>-2.7998704549978999E-2</v>
      </c>
      <c r="N40" s="51">
        <v>1260213.0449999999</v>
      </c>
      <c r="O40" s="51">
        <v>111779493.64650001</v>
      </c>
      <c r="P40" s="51">
        <v>2299</v>
      </c>
      <c r="Q40" s="51">
        <v>2065</v>
      </c>
      <c r="R40" s="52">
        <v>11.331719128329301</v>
      </c>
      <c r="S40" s="51">
        <v>197.268407829491</v>
      </c>
      <c r="T40" s="51">
        <v>197.99029002421301</v>
      </c>
      <c r="U40" s="53">
        <v>-0.36593907897606398</v>
      </c>
    </row>
    <row r="41" spans="1:21" ht="12" thickBot="1">
      <c r="A41" s="76"/>
      <c r="B41" s="65" t="s">
        <v>39</v>
      </c>
      <c r="C41" s="66"/>
      <c r="D41" s="54"/>
      <c r="E41" s="51">
        <v>187097</v>
      </c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5"/>
    </row>
    <row r="42" spans="1:21" ht="12" thickBot="1">
      <c r="A42" s="76"/>
      <c r="B42" s="65" t="s">
        <v>40</v>
      </c>
      <c r="C42" s="66"/>
      <c r="D42" s="54"/>
      <c r="E42" s="51">
        <v>83462</v>
      </c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5"/>
    </row>
    <row r="43" spans="1:21" ht="12" thickBot="1">
      <c r="A43" s="77"/>
      <c r="B43" s="65" t="s">
        <v>35</v>
      </c>
      <c r="C43" s="66"/>
      <c r="D43" s="56">
        <v>19392.9692</v>
      </c>
      <c r="E43" s="57"/>
      <c r="F43" s="57"/>
      <c r="G43" s="56">
        <v>28847.445599999999</v>
      </c>
      <c r="H43" s="58">
        <v>-32.774050538464301</v>
      </c>
      <c r="I43" s="56">
        <v>3065.5830000000001</v>
      </c>
      <c r="J43" s="58">
        <v>15.8077031339791</v>
      </c>
      <c r="K43" s="56">
        <v>2663.4144999999999</v>
      </c>
      <c r="L43" s="58">
        <v>9.2327568164302196</v>
      </c>
      <c r="M43" s="58">
        <v>0.15099733819125799</v>
      </c>
      <c r="N43" s="56">
        <v>121753.3509</v>
      </c>
      <c r="O43" s="56">
        <v>11512226.4735</v>
      </c>
      <c r="P43" s="56">
        <v>56</v>
      </c>
      <c r="Q43" s="56">
        <v>47</v>
      </c>
      <c r="R43" s="58">
        <v>19.148936170212799</v>
      </c>
      <c r="S43" s="56">
        <v>346.30302142857101</v>
      </c>
      <c r="T43" s="56">
        <v>308.42181914893598</v>
      </c>
      <c r="U43" s="59">
        <v>10.938744375768801</v>
      </c>
    </row>
  </sheetData>
  <mergeCells count="41">
    <mergeCell ref="B37:C37"/>
    <mergeCell ref="B43:C43"/>
    <mergeCell ref="B39:C39"/>
    <mergeCell ref="B40:C40"/>
    <mergeCell ref="B28:C28"/>
    <mergeCell ref="B31:C31"/>
    <mergeCell ref="B32:C32"/>
    <mergeCell ref="B33:C33"/>
    <mergeCell ref="B34:C34"/>
    <mergeCell ref="B41:C41"/>
    <mergeCell ref="B42:C42"/>
    <mergeCell ref="B29:C29"/>
    <mergeCell ref="B30:C30"/>
    <mergeCell ref="B19:C19"/>
    <mergeCell ref="B20:C20"/>
    <mergeCell ref="B21:C21"/>
    <mergeCell ref="B22:C22"/>
    <mergeCell ref="B23:C23"/>
    <mergeCell ref="B24:C24"/>
    <mergeCell ref="B35:C35"/>
    <mergeCell ref="B36:C36"/>
    <mergeCell ref="B38:C38"/>
    <mergeCell ref="B25:C25"/>
    <mergeCell ref="B26:C26"/>
    <mergeCell ref="B27:C27"/>
    <mergeCell ref="B18:C18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A8:A43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1"/>
  <sheetViews>
    <sheetView workbookViewId="0">
      <selection activeCell="F34" sqref="F34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>
      <c r="A1" s="38" t="s">
        <v>71</v>
      </c>
      <c r="B1" s="38" t="s">
        <v>63</v>
      </c>
      <c r="C1" s="38" t="s">
        <v>64</v>
      </c>
      <c r="D1" s="38" t="s">
        <v>65</v>
      </c>
      <c r="E1" s="38" t="s">
        <v>66</v>
      </c>
      <c r="F1" s="38" t="s">
        <v>67</v>
      </c>
      <c r="G1" s="38" t="s">
        <v>66</v>
      </c>
      <c r="H1" s="38" t="s">
        <v>68</v>
      </c>
    </row>
    <row r="2" spans="1:8">
      <c r="A2" s="37">
        <v>1</v>
      </c>
      <c r="B2" s="37">
        <v>12</v>
      </c>
      <c r="C2" s="37">
        <v>53796</v>
      </c>
      <c r="D2" s="37">
        <v>551521.66779743601</v>
      </c>
      <c r="E2" s="37">
        <v>441483.90409914497</v>
      </c>
      <c r="F2" s="37">
        <v>110037.76369829</v>
      </c>
      <c r="G2" s="37">
        <v>441483.90409914497</v>
      </c>
      <c r="H2" s="37">
        <v>0.19951666475360599</v>
      </c>
    </row>
    <row r="3" spans="1:8">
      <c r="A3" s="37">
        <v>2</v>
      </c>
      <c r="B3" s="37">
        <v>13</v>
      </c>
      <c r="C3" s="37">
        <v>15076.763999999999</v>
      </c>
      <c r="D3" s="37">
        <v>113726.745578738</v>
      </c>
      <c r="E3" s="37">
        <v>90251.428250071898</v>
      </c>
      <c r="F3" s="37">
        <v>23475.317328666501</v>
      </c>
      <c r="G3" s="37">
        <v>90251.428250071898</v>
      </c>
      <c r="H3" s="37">
        <v>0.20641861515692</v>
      </c>
    </row>
    <row r="4" spans="1:8">
      <c r="A4" s="37">
        <v>3</v>
      </c>
      <c r="B4" s="37">
        <v>14</v>
      </c>
      <c r="C4" s="37">
        <v>136043</v>
      </c>
      <c r="D4" s="37">
        <v>180337.123994872</v>
      </c>
      <c r="E4" s="37">
        <v>140402.29803247901</v>
      </c>
      <c r="F4" s="37">
        <v>39934.825962393203</v>
      </c>
      <c r="G4" s="37">
        <v>140402.29803247901</v>
      </c>
      <c r="H4" s="37">
        <v>0.22144539669784699</v>
      </c>
    </row>
    <row r="5" spans="1:8">
      <c r="A5" s="37">
        <v>4</v>
      </c>
      <c r="B5" s="37">
        <v>15</v>
      </c>
      <c r="C5" s="37">
        <v>3477</v>
      </c>
      <c r="D5" s="37">
        <v>44435.134152136801</v>
      </c>
      <c r="E5" s="37">
        <v>36830.6187102564</v>
      </c>
      <c r="F5" s="37">
        <v>7604.5154418803404</v>
      </c>
      <c r="G5" s="37">
        <v>36830.6187102564</v>
      </c>
      <c r="H5" s="37">
        <v>0.17113744758469801</v>
      </c>
    </row>
    <row r="6" spans="1:8">
      <c r="A6" s="37">
        <v>5</v>
      </c>
      <c r="B6" s="37">
        <v>16</v>
      </c>
      <c r="C6" s="37">
        <v>2820</v>
      </c>
      <c r="D6" s="37">
        <v>136946.28588205099</v>
      </c>
      <c r="E6" s="37">
        <v>126424.227845299</v>
      </c>
      <c r="F6" s="37">
        <v>10522.0580367521</v>
      </c>
      <c r="G6" s="37">
        <v>126424.227845299</v>
      </c>
      <c r="H6" s="37">
        <v>7.6833467727737803E-2</v>
      </c>
    </row>
    <row r="7" spans="1:8">
      <c r="A7" s="37">
        <v>6</v>
      </c>
      <c r="B7" s="37">
        <v>17</v>
      </c>
      <c r="C7" s="37">
        <v>18806</v>
      </c>
      <c r="D7" s="37">
        <v>296121.29546752101</v>
      </c>
      <c r="E7" s="37">
        <v>224818.063333333</v>
      </c>
      <c r="F7" s="37">
        <v>71303.232134188002</v>
      </c>
      <c r="G7" s="37">
        <v>224818.063333333</v>
      </c>
      <c r="H7" s="37">
        <v>0.24079062608993801</v>
      </c>
    </row>
    <row r="8" spans="1:8">
      <c r="A8" s="37">
        <v>7</v>
      </c>
      <c r="B8" s="37">
        <v>18</v>
      </c>
      <c r="C8" s="37">
        <v>65082</v>
      </c>
      <c r="D8" s="37">
        <v>153821.13675299101</v>
      </c>
      <c r="E8" s="37">
        <v>147839.32149230799</v>
      </c>
      <c r="F8" s="37">
        <v>5981.8152606837602</v>
      </c>
      <c r="G8" s="37">
        <v>147839.32149230799</v>
      </c>
      <c r="H8" s="37">
        <v>3.8888122835091597E-2</v>
      </c>
    </row>
    <row r="9" spans="1:8">
      <c r="A9" s="37">
        <v>8</v>
      </c>
      <c r="B9" s="37">
        <v>19</v>
      </c>
      <c r="C9" s="37">
        <v>25115</v>
      </c>
      <c r="D9" s="37">
        <v>92135.056112820501</v>
      </c>
      <c r="E9" s="37">
        <v>85012.601713675205</v>
      </c>
      <c r="F9" s="37">
        <v>7122.4543991453002</v>
      </c>
      <c r="G9" s="37">
        <v>85012.601713675205</v>
      </c>
      <c r="H9" s="37">
        <v>7.7304499499341095E-2</v>
      </c>
    </row>
    <row r="10" spans="1:8">
      <c r="A10" s="37">
        <v>9</v>
      </c>
      <c r="B10" s="37">
        <v>21</v>
      </c>
      <c r="C10" s="37">
        <v>290272</v>
      </c>
      <c r="D10" s="37">
        <v>1007155.7285</v>
      </c>
      <c r="E10" s="37">
        <v>988191.67050000001</v>
      </c>
      <c r="F10" s="37">
        <v>18964.058000000001</v>
      </c>
      <c r="G10" s="37">
        <v>988191.67050000001</v>
      </c>
      <c r="H10" s="37">
        <v>1.8829320494700399E-2</v>
      </c>
    </row>
    <row r="11" spans="1:8">
      <c r="A11" s="37">
        <v>10</v>
      </c>
      <c r="B11" s="37">
        <v>22</v>
      </c>
      <c r="C11" s="37">
        <v>40295</v>
      </c>
      <c r="D11" s="37">
        <v>395554.76215042698</v>
      </c>
      <c r="E11" s="37">
        <v>341483.77360940201</v>
      </c>
      <c r="F11" s="37">
        <v>54070.988541025603</v>
      </c>
      <c r="G11" s="37">
        <v>341483.77360940201</v>
      </c>
      <c r="H11" s="37">
        <v>0.136696593531246</v>
      </c>
    </row>
    <row r="12" spans="1:8">
      <c r="A12" s="37">
        <v>11</v>
      </c>
      <c r="B12" s="37">
        <v>23</v>
      </c>
      <c r="C12" s="37">
        <v>314393.27500000002</v>
      </c>
      <c r="D12" s="37">
        <v>1828282.53909487</v>
      </c>
      <c r="E12" s="37">
        <v>1664299.9179897399</v>
      </c>
      <c r="F12" s="37">
        <v>163982.621105128</v>
      </c>
      <c r="G12" s="37">
        <v>1664299.9179897399</v>
      </c>
      <c r="H12" s="37">
        <v>8.9692166062205606E-2</v>
      </c>
    </row>
    <row r="13" spans="1:8">
      <c r="A13" s="37">
        <v>12</v>
      </c>
      <c r="B13" s="37">
        <v>24</v>
      </c>
      <c r="C13" s="37">
        <v>22965</v>
      </c>
      <c r="D13" s="37">
        <v>902138.26713675202</v>
      </c>
      <c r="E13" s="37">
        <v>885155.92124529905</v>
      </c>
      <c r="F13" s="37">
        <v>16982.345891452998</v>
      </c>
      <c r="G13" s="37">
        <v>885155.92124529905</v>
      </c>
      <c r="H13" s="60">
        <v>1.8824548863615301E-2</v>
      </c>
    </row>
    <row r="14" spans="1:8">
      <c r="A14" s="37">
        <v>13</v>
      </c>
      <c r="B14" s="37">
        <v>25</v>
      </c>
      <c r="C14" s="37">
        <v>84727</v>
      </c>
      <c r="D14" s="37">
        <v>1220907.649</v>
      </c>
      <c r="E14" s="37">
        <v>1208931.9443000001</v>
      </c>
      <c r="F14" s="37">
        <v>11975.7047</v>
      </c>
      <c r="G14" s="37">
        <v>1208931.9443000001</v>
      </c>
      <c r="H14" s="37">
        <v>9.8088538554155606E-3</v>
      </c>
    </row>
    <row r="15" spans="1:8">
      <c r="A15" s="37">
        <v>14</v>
      </c>
      <c r="B15" s="37">
        <v>26</v>
      </c>
      <c r="C15" s="37">
        <v>85721</v>
      </c>
      <c r="D15" s="37">
        <v>376705.29918872198</v>
      </c>
      <c r="E15" s="37">
        <v>349974.62361654203</v>
      </c>
      <c r="F15" s="37">
        <v>26730.6755721806</v>
      </c>
      <c r="G15" s="37">
        <v>349974.62361654203</v>
      </c>
      <c r="H15" s="37">
        <v>7.0959117457992105E-2</v>
      </c>
    </row>
    <row r="16" spans="1:8">
      <c r="A16" s="37">
        <v>15</v>
      </c>
      <c r="B16" s="37">
        <v>27</v>
      </c>
      <c r="C16" s="37">
        <v>239377.36799999999</v>
      </c>
      <c r="D16" s="37">
        <v>1336001.2588575201</v>
      </c>
      <c r="E16" s="37">
        <v>1180219.98002389</v>
      </c>
      <c r="F16" s="37">
        <v>155781.27883362799</v>
      </c>
      <c r="G16" s="37">
        <v>1180219.98002389</v>
      </c>
      <c r="H16" s="37">
        <v>0.116602643748139</v>
      </c>
    </row>
    <row r="17" spans="1:8">
      <c r="A17" s="37">
        <v>16</v>
      </c>
      <c r="B17" s="37">
        <v>29</v>
      </c>
      <c r="C17" s="37">
        <v>227224</v>
      </c>
      <c r="D17" s="37">
        <v>2638380.2785042701</v>
      </c>
      <c r="E17" s="37">
        <v>2495748.2956649601</v>
      </c>
      <c r="F17" s="37">
        <v>142631.98283931601</v>
      </c>
      <c r="G17" s="37">
        <v>2495748.2956649601</v>
      </c>
      <c r="H17" s="37">
        <v>5.40604339720792E-2</v>
      </c>
    </row>
    <row r="18" spans="1:8">
      <c r="A18" s="37">
        <v>17</v>
      </c>
      <c r="B18" s="37">
        <v>31</v>
      </c>
      <c r="C18" s="37">
        <v>61414.41</v>
      </c>
      <c r="D18" s="37">
        <v>372167.238289812</v>
      </c>
      <c r="E18" s="37">
        <v>316654.73740149202</v>
      </c>
      <c r="F18" s="37">
        <v>55512.500888319402</v>
      </c>
      <c r="G18" s="37">
        <v>316654.73740149202</v>
      </c>
      <c r="H18" s="37">
        <v>0.149160095723125</v>
      </c>
    </row>
    <row r="19" spans="1:8">
      <c r="A19" s="37">
        <v>18</v>
      </c>
      <c r="B19" s="37">
        <v>32</v>
      </c>
      <c r="C19" s="37">
        <v>18744.780999999999</v>
      </c>
      <c r="D19" s="37">
        <v>272434.47545106302</v>
      </c>
      <c r="E19" s="37">
        <v>249354.617966922</v>
      </c>
      <c r="F19" s="37">
        <v>23079.857484140201</v>
      </c>
      <c r="G19" s="37">
        <v>249354.617966922</v>
      </c>
      <c r="H19" s="37">
        <v>8.4717095536192694E-2</v>
      </c>
    </row>
    <row r="20" spans="1:8">
      <c r="A20" s="37">
        <v>19</v>
      </c>
      <c r="B20" s="37">
        <v>33</v>
      </c>
      <c r="C20" s="37">
        <v>72743.361999999994</v>
      </c>
      <c r="D20" s="37">
        <v>633055.21464160795</v>
      </c>
      <c r="E20" s="37">
        <v>507858.263846824</v>
      </c>
      <c r="F20" s="37">
        <v>125196.950794784</v>
      </c>
      <c r="G20" s="37">
        <v>507858.263846824</v>
      </c>
      <c r="H20" s="37">
        <v>0.19776624202623799</v>
      </c>
    </row>
    <row r="21" spans="1:8">
      <c r="A21" s="37">
        <v>20</v>
      </c>
      <c r="B21" s="37">
        <v>34</v>
      </c>
      <c r="C21" s="37">
        <v>56450.610999999997</v>
      </c>
      <c r="D21" s="37">
        <v>268446.09726094798</v>
      </c>
      <c r="E21" s="37">
        <v>193565.59298297201</v>
      </c>
      <c r="F21" s="37">
        <v>74880.504277976695</v>
      </c>
      <c r="G21" s="37">
        <v>193565.59298297201</v>
      </c>
      <c r="H21" s="37">
        <v>0.27894055842871002</v>
      </c>
    </row>
    <row r="22" spans="1:8">
      <c r="A22" s="37">
        <v>21</v>
      </c>
      <c r="B22" s="37">
        <v>35</v>
      </c>
      <c r="C22" s="37">
        <v>42983.302000000003</v>
      </c>
      <c r="D22" s="37">
        <v>1042806.28026018</v>
      </c>
      <c r="E22" s="37">
        <v>1020798.5627429</v>
      </c>
      <c r="F22" s="37">
        <v>22007.7175172721</v>
      </c>
      <c r="G22" s="37">
        <v>1020798.5627429</v>
      </c>
      <c r="H22" s="37">
        <v>2.1104320077341001E-2</v>
      </c>
    </row>
    <row r="23" spans="1:8">
      <c r="A23" s="37">
        <v>22</v>
      </c>
      <c r="B23" s="37">
        <v>36</v>
      </c>
      <c r="C23" s="37">
        <v>146832.71599999999</v>
      </c>
      <c r="D23" s="37">
        <v>695578.87639734498</v>
      </c>
      <c r="E23" s="37">
        <v>585944.12085856998</v>
      </c>
      <c r="F23" s="37">
        <v>109634.755538775</v>
      </c>
      <c r="G23" s="37">
        <v>585944.12085856998</v>
      </c>
      <c r="H23" s="37">
        <v>0.15761656838490201</v>
      </c>
    </row>
    <row r="24" spans="1:8">
      <c r="A24" s="37">
        <v>23</v>
      </c>
      <c r="B24" s="37">
        <v>37</v>
      </c>
      <c r="C24" s="37">
        <v>205697.05600000001</v>
      </c>
      <c r="D24" s="37">
        <v>1402149.8143531</v>
      </c>
      <c r="E24" s="37">
        <v>1193530.9727368001</v>
      </c>
      <c r="F24" s="37">
        <v>208618.841616299</v>
      </c>
      <c r="G24" s="37">
        <v>1193530.9727368001</v>
      </c>
      <c r="H24" s="37">
        <v>0.14878498679725499</v>
      </c>
    </row>
    <row r="25" spans="1:8">
      <c r="A25" s="37">
        <v>24</v>
      </c>
      <c r="B25" s="37">
        <v>38</v>
      </c>
      <c r="C25" s="37">
        <v>224670.57399999999</v>
      </c>
      <c r="D25" s="37">
        <v>1031568.48081043</v>
      </c>
      <c r="E25" s="37">
        <v>1015360.3154646</v>
      </c>
      <c r="F25" s="37">
        <v>16208.1653458286</v>
      </c>
      <c r="G25" s="37">
        <v>1015360.3154646</v>
      </c>
      <c r="H25" s="37">
        <v>1.5712156436861101E-2</v>
      </c>
    </row>
    <row r="26" spans="1:8">
      <c r="A26" s="37">
        <v>25</v>
      </c>
      <c r="B26" s="37">
        <v>39</v>
      </c>
      <c r="C26" s="37">
        <v>112301.355</v>
      </c>
      <c r="D26" s="37">
        <v>150084.878118236</v>
      </c>
      <c r="E26" s="37">
        <v>114486.130147016</v>
      </c>
      <c r="F26" s="37">
        <v>35598.747971220597</v>
      </c>
      <c r="G26" s="37">
        <v>114486.130147016</v>
      </c>
      <c r="H26" s="37">
        <v>0.237190771099378</v>
      </c>
    </row>
    <row r="27" spans="1:8">
      <c r="A27" s="37">
        <v>26</v>
      </c>
      <c r="B27" s="37">
        <v>40</v>
      </c>
      <c r="C27" s="37">
        <v>40</v>
      </c>
      <c r="D27" s="37">
        <v>129.9145</v>
      </c>
      <c r="E27" s="37">
        <v>102.65600000000001</v>
      </c>
      <c r="F27" s="37">
        <v>27.258500000000002</v>
      </c>
      <c r="G27" s="37">
        <v>102.65600000000001</v>
      </c>
      <c r="H27" s="37">
        <v>0.20981876541879499</v>
      </c>
    </row>
    <row r="28" spans="1:8">
      <c r="A28" s="37">
        <v>27</v>
      </c>
      <c r="B28" s="37">
        <v>42</v>
      </c>
      <c r="C28" s="37">
        <v>13057.323</v>
      </c>
      <c r="D28" s="37">
        <v>197541.3161</v>
      </c>
      <c r="E28" s="37">
        <v>175679.9418</v>
      </c>
      <c r="F28" s="37">
        <v>21861.374299999999</v>
      </c>
      <c r="G28" s="37">
        <v>175679.9418</v>
      </c>
      <c r="H28" s="37">
        <v>0.110667351679146</v>
      </c>
    </row>
    <row r="29" spans="1:8">
      <c r="A29" s="37">
        <v>28</v>
      </c>
      <c r="B29" s="37">
        <v>75</v>
      </c>
      <c r="C29" s="37">
        <v>585</v>
      </c>
      <c r="D29" s="37">
        <v>372217.94871794898</v>
      </c>
      <c r="E29" s="37">
        <v>352088.90341880301</v>
      </c>
      <c r="F29" s="37">
        <v>20129.045299145298</v>
      </c>
      <c r="G29" s="37">
        <v>352088.90341880301</v>
      </c>
      <c r="H29" s="37">
        <v>5.40786530270152E-2</v>
      </c>
    </row>
    <row r="30" spans="1:8">
      <c r="A30" s="37">
        <v>29</v>
      </c>
      <c r="B30" s="37">
        <v>76</v>
      </c>
      <c r="C30" s="37">
        <v>2333</v>
      </c>
      <c r="D30" s="37">
        <v>453520.06545384601</v>
      </c>
      <c r="E30" s="37">
        <v>422903.13548547</v>
      </c>
      <c r="F30" s="37">
        <v>30616.929968376098</v>
      </c>
      <c r="G30" s="37">
        <v>422903.13548547</v>
      </c>
      <c r="H30" s="37">
        <v>6.7509537726268207E-2</v>
      </c>
    </row>
    <row r="31" spans="1:8" ht="14.25">
      <c r="A31" s="30">
        <v>30</v>
      </c>
      <c r="B31" s="31">
        <v>99</v>
      </c>
      <c r="C31" s="30">
        <v>58</v>
      </c>
      <c r="D31" s="30">
        <v>19392.969140004501</v>
      </c>
      <c r="E31" s="30">
        <v>16327.385976854999</v>
      </c>
      <c r="F31" s="30">
        <v>3065.5831631495298</v>
      </c>
      <c r="G31" s="30">
        <v>16327.385976854999</v>
      </c>
      <c r="H31" s="30">
        <v>0.15807704024164801</v>
      </c>
    </row>
    <row r="32" spans="1:8" ht="14.25">
      <c r="A32" s="30"/>
      <c r="B32" s="33">
        <v>71</v>
      </c>
      <c r="C32" s="34"/>
      <c r="D32" s="34"/>
      <c r="E32" s="34"/>
      <c r="F32" s="30"/>
      <c r="G32" s="30"/>
      <c r="H32" s="30"/>
    </row>
    <row r="33" spans="1:8" ht="14.25">
      <c r="A33" s="30"/>
      <c r="B33" s="33">
        <v>72</v>
      </c>
      <c r="C33" s="34"/>
      <c r="D33" s="34"/>
      <c r="E33" s="34"/>
      <c r="F33" s="30"/>
      <c r="G33" s="30"/>
      <c r="H33" s="30"/>
    </row>
    <row r="34" spans="1:8" ht="14.25">
      <c r="A34" s="30"/>
      <c r="B34" s="33">
        <v>73</v>
      </c>
      <c r="C34" s="34"/>
      <c r="D34" s="34"/>
      <c r="E34" s="34"/>
      <c r="F34" s="30"/>
      <c r="G34" s="30"/>
      <c r="H34" s="30"/>
    </row>
    <row r="35" spans="1:8" ht="14.25">
      <c r="A35" s="30"/>
      <c r="B35" s="33">
        <v>74</v>
      </c>
      <c r="C35" s="34"/>
      <c r="D35" s="34"/>
      <c r="E35" s="34"/>
      <c r="F35" s="30"/>
      <c r="G35" s="30"/>
      <c r="H35" s="30"/>
    </row>
    <row r="36" spans="1:8" ht="14.25">
      <c r="A36" s="30"/>
      <c r="B36" s="33">
        <v>77</v>
      </c>
      <c r="C36" s="34"/>
      <c r="D36" s="34"/>
      <c r="E36" s="34"/>
      <c r="F36" s="30"/>
      <c r="G36" s="30"/>
      <c r="H36" s="30"/>
    </row>
    <row r="37" spans="1:8" ht="14.25">
      <c r="A37" s="30"/>
      <c r="B37" s="33">
        <v>78</v>
      </c>
      <c r="C37" s="34"/>
      <c r="D37" s="34"/>
      <c r="E37" s="34"/>
      <c r="F37" s="30"/>
      <c r="G37" s="30"/>
      <c r="H37" s="30"/>
    </row>
    <row r="38" spans="1:8" ht="14.25">
      <c r="A38" s="30"/>
      <c r="B38" s="31"/>
      <c r="C38" s="30"/>
      <c r="D38" s="30"/>
      <c r="E38" s="30"/>
      <c r="F38" s="30"/>
      <c r="G38" s="30"/>
      <c r="H38" s="30"/>
    </row>
    <row r="39" spans="1:8" ht="14.25">
      <c r="A39" s="30"/>
      <c r="B39" s="31"/>
      <c r="C39" s="30"/>
      <c r="D39" s="30"/>
      <c r="E39" s="30"/>
      <c r="F39" s="30"/>
      <c r="G39" s="30"/>
      <c r="H39" s="30"/>
    </row>
    <row r="40" spans="1:8" ht="14.25">
      <c r="A40" s="30"/>
      <c r="B40" s="31"/>
      <c r="C40" s="30"/>
      <c r="D40" s="30"/>
      <c r="E40" s="30"/>
      <c r="F40" s="30"/>
      <c r="G40" s="30"/>
      <c r="H40" s="30"/>
    </row>
    <row r="41" spans="1:8" ht="14.25">
      <c r="A41" s="30"/>
      <c r="B41" s="31"/>
      <c r="C41" s="31"/>
      <c r="D41" s="31"/>
      <c r="E41" s="31"/>
      <c r="F41" s="31"/>
      <c r="G41" s="31"/>
      <c r="H41" s="31"/>
    </row>
    <row r="42" spans="1:8" ht="14.25">
      <c r="A42" s="30"/>
      <c r="B42" s="31"/>
      <c r="C42" s="31"/>
      <c r="D42" s="31"/>
      <c r="E42" s="31"/>
      <c r="F42" s="31"/>
      <c r="G42" s="31"/>
      <c r="H42" s="31"/>
    </row>
    <row r="43" spans="1:8" ht="14.25">
      <c r="A43" s="30"/>
      <c r="B43" s="31"/>
      <c r="C43" s="30"/>
      <c r="D43" s="30"/>
      <c r="E43" s="30"/>
      <c r="F43" s="30"/>
      <c r="G43" s="30"/>
      <c r="H43" s="30"/>
    </row>
    <row r="44" spans="1:8" ht="14.25">
      <c r="A44" s="30"/>
      <c r="B44" s="31"/>
      <c r="C44" s="30"/>
      <c r="D44" s="30"/>
      <c r="E44" s="30"/>
      <c r="F44" s="30"/>
      <c r="G44" s="30"/>
      <c r="H44" s="30"/>
    </row>
    <row r="45" spans="1:8" ht="14.25">
      <c r="A45" s="30"/>
      <c r="B45" s="31"/>
      <c r="C45" s="30"/>
      <c r="D45" s="30"/>
      <c r="E45" s="30"/>
      <c r="F45" s="30"/>
      <c r="G45" s="30"/>
      <c r="H45" s="30"/>
    </row>
    <row r="46" spans="1:8" ht="14.25">
      <c r="A46" s="30"/>
      <c r="B46" s="31"/>
      <c r="C46" s="30"/>
      <c r="D46" s="30"/>
      <c r="E46" s="30"/>
      <c r="F46" s="30"/>
      <c r="G46" s="30"/>
      <c r="H46" s="30"/>
    </row>
    <row r="47" spans="1:8" ht="14.25">
      <c r="A47" s="30"/>
      <c r="B47" s="31"/>
      <c r="C47" s="30"/>
      <c r="D47" s="30"/>
      <c r="E47" s="30"/>
      <c r="F47" s="30"/>
      <c r="G47" s="30"/>
      <c r="H47" s="30"/>
    </row>
    <row r="48" spans="1:8" ht="14.25">
      <c r="A48" s="30"/>
      <c r="B48" s="31"/>
      <c r="C48" s="30"/>
      <c r="D48" s="30"/>
      <c r="E48" s="30"/>
      <c r="F48" s="30"/>
      <c r="G48" s="30"/>
      <c r="H48" s="30"/>
    </row>
    <row r="49" spans="1:8" ht="14.25">
      <c r="A49" s="30"/>
      <c r="B49" s="31"/>
      <c r="C49" s="30"/>
      <c r="D49" s="30"/>
      <c r="E49" s="30"/>
      <c r="F49" s="30"/>
      <c r="G49" s="30"/>
      <c r="H49" s="30"/>
    </row>
    <row r="50" spans="1:8" ht="14.25">
      <c r="A50" s="30"/>
      <c r="B50" s="31"/>
      <c r="C50" s="30"/>
      <c r="D50" s="30"/>
      <c r="E50" s="30"/>
      <c r="F50" s="30"/>
      <c r="G50" s="30"/>
      <c r="H50" s="30"/>
    </row>
    <row r="51" spans="1:8" ht="14.25">
      <c r="A51" s="30"/>
      <c r="B51" s="31"/>
      <c r="C51" s="30"/>
      <c r="D51" s="30"/>
      <c r="E51" s="30"/>
      <c r="F51" s="30"/>
      <c r="G51" s="30"/>
      <c r="H51" s="30"/>
    </row>
    <row r="52" spans="1:8" ht="14.25">
      <c r="A52" s="30"/>
      <c r="B52" s="31"/>
      <c r="C52" s="30"/>
      <c r="D52" s="30"/>
      <c r="E52" s="30"/>
      <c r="F52" s="30"/>
      <c r="G52" s="30"/>
      <c r="H52" s="30"/>
    </row>
    <row r="53" spans="1:8" ht="14.25">
      <c r="A53" s="30"/>
      <c r="B53" s="31"/>
      <c r="C53" s="30"/>
      <c r="D53" s="30"/>
      <c r="E53" s="30"/>
      <c r="F53" s="30"/>
      <c r="G53" s="30"/>
      <c r="H53" s="30"/>
    </row>
    <row r="54" spans="1:8" ht="14.25">
      <c r="A54" s="30"/>
      <c r="B54" s="31"/>
      <c r="C54" s="30"/>
      <c r="D54" s="30"/>
      <c r="E54" s="30"/>
      <c r="F54" s="30"/>
      <c r="G54" s="30"/>
      <c r="H54" s="30"/>
    </row>
    <row r="55" spans="1:8" ht="14.25">
      <c r="A55" s="30"/>
      <c r="B55" s="31"/>
      <c r="C55" s="30"/>
      <c r="D55" s="30"/>
      <c r="E55" s="30"/>
      <c r="F55" s="30"/>
      <c r="G55" s="30"/>
      <c r="H55" s="30"/>
    </row>
    <row r="56" spans="1:8" ht="14.25">
      <c r="A56" s="30"/>
      <c r="B56" s="31"/>
      <c r="C56" s="30"/>
      <c r="D56" s="30"/>
      <c r="E56" s="30"/>
      <c r="F56" s="30"/>
      <c r="G56" s="30"/>
      <c r="H56" s="30"/>
    </row>
    <row r="57" spans="1:8" ht="14.25">
      <c r="A57" s="30"/>
      <c r="B57" s="31"/>
      <c r="C57" s="30"/>
      <c r="D57" s="30"/>
      <c r="E57" s="30"/>
      <c r="F57" s="30"/>
      <c r="G57" s="30"/>
      <c r="H57" s="30"/>
    </row>
    <row r="58" spans="1:8" ht="14.25">
      <c r="A58" s="30"/>
      <c r="B58" s="31"/>
      <c r="C58" s="30"/>
      <c r="D58" s="30"/>
      <c r="E58" s="30"/>
      <c r="F58" s="30"/>
      <c r="G58" s="30"/>
      <c r="H58" s="30"/>
    </row>
    <row r="59" spans="1:8" ht="14.25">
      <c r="A59" s="30"/>
      <c r="B59" s="31"/>
      <c r="C59" s="30"/>
      <c r="D59" s="30"/>
      <c r="E59" s="30"/>
      <c r="F59" s="30"/>
      <c r="G59" s="30"/>
      <c r="H59" s="30"/>
    </row>
    <row r="60" spans="1:8" ht="14.25">
      <c r="A60" s="30"/>
      <c r="B60" s="31"/>
      <c r="C60" s="30"/>
      <c r="D60" s="30"/>
      <c r="E60" s="30"/>
      <c r="F60" s="30"/>
      <c r="G60" s="30"/>
      <c r="H60" s="30"/>
    </row>
    <row r="61" spans="1:8" ht="14.25">
      <c r="A61" s="30"/>
      <c r="B61" s="31"/>
      <c r="C61" s="30"/>
      <c r="D61" s="30"/>
      <c r="E61" s="30"/>
      <c r="F61" s="30"/>
      <c r="G61" s="30"/>
      <c r="H61" s="30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2015-11-13T01:35:42Z</dcterms:modified>
</cp:coreProperties>
</file>