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<sst xmlns="http://schemas.openxmlformats.org/spreadsheetml/2006/main" count="117" uniqueCount="75">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</sst>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36969424.328000009</v>
      </c>
      <c r="F3" s="25">
        <f>RA!I7</f>
        <v>9446510.9222999997</v>
      </c>
      <c r="G3" s="16">
        <f>SUM(G4:G40)</f>
        <v>27522913.405699998</v>
      </c>
      <c r="H3" s="27">
        <f>RA!J7</f>
        <v>25.552226181529601</v>
      </c>
      <c r="I3" s="20">
        <f>SUM(I4:I40)</f>
        <v>36969427.206306517</v>
      </c>
      <c r="J3" s="21">
        <f>SUM(J4:J40)</f>
        <v>27522913.488877989</v>
      </c>
      <c r="K3" s="22">
        <f>E3-I3</f>
        <v>-2.87830650806427</v>
      </c>
      <c r="L3" s="22">
        <f>G3-J3</f>
        <v>-8.3177991211414337E-2</v>
      </c>
    </row>
    <row r="4" spans="1:13" x14ac:dyDescent="0.15">
      <c r="A4" s="42">
        <f>RA!A8</f>
        <v>42321</v>
      </c>
      <c r="B4" s="12">
        <v>12</v>
      </c>
      <c r="C4" s="40" t="s">
        <v>6</v>
      </c>
      <c r="D4" s="40"/>
      <c r="E4" s="15">
        <f>VLOOKUP(C4,RA!B8:D36,3,0)</f>
        <v>1631801.8655999999</v>
      </c>
      <c r="F4" s="25">
        <f>VLOOKUP(C4,RA!B8:I39,8,0)</f>
        <v>595193.95120000001</v>
      </c>
      <c r="G4" s="16">
        <f t="shared" ref="G4:G40" si="0">E4-F4</f>
        <v>1036607.9143999999</v>
      </c>
      <c r="H4" s="27">
        <f>RA!J8</f>
        <v>36.474645834600302</v>
      </c>
      <c r="I4" s="20">
        <f>VLOOKUP(B4,RMS!B:D,3,FALSE)</f>
        <v>1631802.35065385</v>
      </c>
      <c r="J4" s="21">
        <f>VLOOKUP(B4,RMS!B:E,4,FALSE)</f>
        <v>1036607.9295188</v>
      </c>
      <c r="K4" s="22">
        <f t="shared" ref="K4:K40" si="1">E4-I4</f>
        <v>-0.48505385010503232</v>
      </c>
      <c r="L4" s="22">
        <f t="shared" ref="L4:L40" si="2">G4-J4</f>
        <v>-1.5118800103664398E-2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91519.413100000005</v>
      </c>
      <c r="F5" s="25">
        <f>VLOOKUP(C5,RA!B9:I40,8,0)</f>
        <v>21350.581999999999</v>
      </c>
      <c r="G5" s="16">
        <f t="shared" si="0"/>
        <v>70168.83110000001</v>
      </c>
      <c r="H5" s="27">
        <f>RA!J9</f>
        <v>23.3290197967845</v>
      </c>
      <c r="I5" s="20">
        <f>VLOOKUP(B5,RMS!B:D,3,FALSE)</f>
        <v>91519.456144414202</v>
      </c>
      <c r="J5" s="21">
        <f>VLOOKUP(B5,RMS!B:E,4,FALSE)</f>
        <v>70168.853888692203</v>
      </c>
      <c r="K5" s="22">
        <f t="shared" si="1"/>
        <v>-4.3044414196629077E-2</v>
      </c>
      <c r="L5" s="22">
        <f t="shared" si="2"/>
        <v>-2.2788692192989402E-2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151330.34830000001</v>
      </c>
      <c r="F6" s="25">
        <f>VLOOKUP(C6,RA!B10:I41,8,0)</f>
        <v>43835.668299999998</v>
      </c>
      <c r="G6" s="16">
        <f t="shared" si="0"/>
        <v>107494.68000000002</v>
      </c>
      <c r="H6" s="27">
        <f>RA!J10</f>
        <v>28.9668720071267</v>
      </c>
      <c r="I6" s="20">
        <f>VLOOKUP(B6,RMS!B:D,3,FALSE)</f>
        <v>151332.567459716</v>
      </c>
      <c r="J6" s="21">
        <f>VLOOKUP(B6,RMS!B:E,4,FALSE)</f>
        <v>107494.68008497699</v>
      </c>
      <c r="K6" s="22">
        <f>E6-I6</f>
        <v>-2.219159715983551</v>
      </c>
      <c r="L6" s="22">
        <f t="shared" si="2"/>
        <v>-8.4976971265859902E-5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181364.8138</v>
      </c>
      <c r="F7" s="25">
        <f>VLOOKUP(C7,RA!B11:I42,8,0)</f>
        <v>53424.811800000003</v>
      </c>
      <c r="G7" s="16">
        <f t="shared" si="0"/>
        <v>127940.00200000001</v>
      </c>
      <c r="H7" s="27">
        <f>RA!J11</f>
        <v>29.457098474963399</v>
      </c>
      <c r="I7" s="20">
        <f>VLOOKUP(B7,RMS!B:D,3,FALSE)</f>
        <v>181364.704864103</v>
      </c>
      <c r="J7" s="21">
        <f>VLOOKUP(B7,RMS!B:E,4,FALSE)</f>
        <v>127940.002255556</v>
      </c>
      <c r="K7" s="22">
        <f t="shared" si="1"/>
        <v>0.10893589700572193</v>
      </c>
      <c r="L7" s="22">
        <f t="shared" si="2"/>
        <v>-2.555559913162142E-4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2691914.7880000002</v>
      </c>
      <c r="F8" s="25">
        <f>VLOOKUP(C8,RA!B12:I43,8,0)</f>
        <v>1175035.7766</v>
      </c>
      <c r="G8" s="16">
        <f t="shared" si="0"/>
        <v>1516879.0114000002</v>
      </c>
      <c r="H8" s="27">
        <f>RA!J12</f>
        <v>43.650556170576699</v>
      </c>
      <c r="I8" s="20">
        <f>VLOOKUP(B8,RMS!B:D,3,FALSE)</f>
        <v>2691914.7867709398</v>
      </c>
      <c r="J8" s="21">
        <f>VLOOKUP(B8,RMS!B:E,4,FALSE)</f>
        <v>1516879.0189299099</v>
      </c>
      <c r="K8" s="22">
        <f t="shared" si="1"/>
        <v>1.229060348123312E-3</v>
      </c>
      <c r="L8" s="22">
        <f t="shared" si="2"/>
        <v>-7.529909722507E-3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977855.33860000002</v>
      </c>
      <c r="F9" s="25">
        <f>VLOOKUP(C9,RA!B13:I44,8,0)</f>
        <v>386495.3493</v>
      </c>
      <c r="G9" s="16">
        <f t="shared" si="0"/>
        <v>591359.98930000002</v>
      </c>
      <c r="H9" s="27">
        <f>RA!J13</f>
        <v>39.524798203111203</v>
      </c>
      <c r="I9" s="20">
        <f>VLOOKUP(B9,RMS!B:D,3,FALSE)</f>
        <v>977855.53691196605</v>
      </c>
      <c r="J9" s="21">
        <f>VLOOKUP(B9,RMS!B:E,4,FALSE)</f>
        <v>591359.98753504304</v>
      </c>
      <c r="K9" s="22">
        <f t="shared" si="1"/>
        <v>-0.19831196602899581</v>
      </c>
      <c r="L9" s="22">
        <f t="shared" si="2"/>
        <v>1.7649569781497121E-3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229954.20129999999</v>
      </c>
      <c r="F10" s="25">
        <f>VLOOKUP(C10,RA!B14:I44,8,0)</f>
        <v>49231.861900000004</v>
      </c>
      <c r="G10" s="16">
        <f t="shared" si="0"/>
        <v>180722.3394</v>
      </c>
      <c r="H10" s="27">
        <f>RA!J14</f>
        <v>21.4094204940277</v>
      </c>
      <c r="I10" s="20">
        <f>VLOOKUP(B10,RMS!B:D,3,FALSE)</f>
        <v>229954.26597265</v>
      </c>
      <c r="J10" s="21">
        <f>VLOOKUP(B10,RMS!B:E,4,FALSE)</f>
        <v>180722.340223932</v>
      </c>
      <c r="K10" s="22">
        <f t="shared" si="1"/>
        <v>-6.4672650012653321E-2</v>
      </c>
      <c r="L10" s="22">
        <f t="shared" si="2"/>
        <v>-8.2393200136721134E-4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819049.33779999998</v>
      </c>
      <c r="F11" s="25">
        <f>VLOOKUP(C11,RA!B15:I45,8,0)</f>
        <v>257141.9307</v>
      </c>
      <c r="G11" s="16">
        <f t="shared" si="0"/>
        <v>561907.40709999995</v>
      </c>
      <c r="H11" s="27">
        <f>RA!J15</f>
        <v>31.395169842966201</v>
      </c>
      <c r="I11" s="20">
        <f>VLOOKUP(B11,RMS!B:D,3,FALSE)</f>
        <v>819049.49765555502</v>
      </c>
      <c r="J11" s="21">
        <f>VLOOKUP(B11,RMS!B:E,4,FALSE)</f>
        <v>561907.40747179498</v>
      </c>
      <c r="K11" s="22">
        <f t="shared" si="1"/>
        <v>-0.15985555504448712</v>
      </c>
      <c r="L11" s="22">
        <f t="shared" si="2"/>
        <v>-3.7179503124207258E-4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2574187.3308000001</v>
      </c>
      <c r="F12" s="25">
        <f>VLOOKUP(C12,RA!B16:I46,8,0)</f>
        <v>370852.67729999998</v>
      </c>
      <c r="G12" s="16">
        <f t="shared" si="0"/>
        <v>2203334.6535</v>
      </c>
      <c r="H12" s="27">
        <f>RA!J16</f>
        <v>14.4065924364855</v>
      </c>
      <c r="I12" s="20">
        <f>VLOOKUP(B12,RMS!B:D,3,FALSE)</f>
        <v>2574188.71298547</v>
      </c>
      <c r="J12" s="21">
        <f>VLOOKUP(B12,RMS!B:E,4,FALSE)</f>
        <v>2203334.6523675201</v>
      </c>
      <c r="K12" s="22">
        <f t="shared" si="1"/>
        <v>-1.3821854698471725</v>
      </c>
      <c r="L12" s="22">
        <f t="shared" si="2"/>
        <v>1.1324798688292503E-3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477937.18449999997</v>
      </c>
      <c r="F13" s="25">
        <f>VLOOKUP(C13,RA!B17:I47,8,0)</f>
        <v>58133.737399999998</v>
      </c>
      <c r="G13" s="16">
        <f t="shared" si="0"/>
        <v>419803.44709999999</v>
      </c>
      <c r="H13" s="27">
        <f>RA!J17</f>
        <v>12.163468188987499</v>
      </c>
      <c r="I13" s="20">
        <f>VLOOKUP(B13,RMS!B:D,3,FALSE)</f>
        <v>477937.118613675</v>
      </c>
      <c r="J13" s="21">
        <f>VLOOKUP(B13,RMS!B:E,4,FALSE)</f>
        <v>419803.44999658101</v>
      </c>
      <c r="K13" s="22">
        <f t="shared" si="1"/>
        <v>6.5886324970051646E-2</v>
      </c>
      <c r="L13" s="22">
        <f t="shared" si="2"/>
        <v>-2.8965810197405517E-3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VLOOKUP(C14,RA!B18:D44,3,0)</f>
        <v>2994985.4213</v>
      </c>
      <c r="F14" s="25">
        <f>VLOOKUP(C14,RA!B18:I48,8,0)</f>
        <v>610116.38069999998</v>
      </c>
      <c r="G14" s="16">
        <f t="shared" si="0"/>
        <v>2384869.0405999999</v>
      </c>
      <c r="H14" s="27">
        <f>RA!J18</f>
        <v>20.371263791834199</v>
      </c>
      <c r="I14" s="20">
        <f>VLOOKUP(B14,RMS!B:D,3,FALSE)</f>
        <v>2994984.8387273499</v>
      </c>
      <c r="J14" s="21">
        <f>VLOOKUP(B14,RMS!B:E,4,FALSE)</f>
        <v>2384869.03890171</v>
      </c>
      <c r="K14" s="22">
        <f t="shared" si="1"/>
        <v>0.58257265016436577</v>
      </c>
      <c r="L14" s="22">
        <f t="shared" si="2"/>
        <v>1.6982899978756905E-3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VLOOKUP(C15,RA!B18:D45,3,0)</f>
        <v>1539011.0706</v>
      </c>
      <c r="F15" s="25">
        <f>VLOOKUP(C15,RA!B19:I49,8,0)</f>
        <v>524742.17819999997</v>
      </c>
      <c r="G15" s="16">
        <f t="shared" si="0"/>
        <v>1014268.8924</v>
      </c>
      <c r="H15" s="27">
        <f>RA!J19</f>
        <v>34.096062609570701</v>
      </c>
      <c r="I15" s="20">
        <f>VLOOKUP(B15,RMS!B:D,3,FALSE)</f>
        <v>1539010.9638265001</v>
      </c>
      <c r="J15" s="21">
        <f>VLOOKUP(B15,RMS!B:E,4,FALSE)</f>
        <v>1014268.89287949</v>
      </c>
      <c r="K15" s="22">
        <f t="shared" si="1"/>
        <v>0.10677349986508489</v>
      </c>
      <c r="L15" s="22">
        <f t="shared" si="2"/>
        <v>-4.7949003055691719E-4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VLOOKUP(C16,RA!B20:D46,3,0)</f>
        <v>5339998.7262000004</v>
      </c>
      <c r="F16" s="25">
        <f>VLOOKUP(C16,RA!B20:I50,8,0)</f>
        <v>2100805.5567000001</v>
      </c>
      <c r="G16" s="16">
        <f t="shared" si="0"/>
        <v>3239193.1695000003</v>
      </c>
      <c r="H16" s="27">
        <f>RA!J20</f>
        <v>39.3409374124506</v>
      </c>
      <c r="I16" s="20">
        <f>VLOOKUP(B16,RMS!B:D,3,FALSE)</f>
        <v>5339997.9852999998</v>
      </c>
      <c r="J16" s="21">
        <f>VLOOKUP(B16,RMS!B:E,4,FALSE)</f>
        <v>3239193.1694999998</v>
      </c>
      <c r="K16" s="22">
        <f t="shared" si="1"/>
        <v>0.74090000055730343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VLOOKUP(C17,RA!B20:D47,3,0)</f>
        <v>1639235.172</v>
      </c>
      <c r="F17" s="25">
        <f>VLOOKUP(C17,RA!B21:I51,8,0)</f>
        <v>623105.07160000002</v>
      </c>
      <c r="G17" s="16">
        <f t="shared" si="0"/>
        <v>1016130.1004</v>
      </c>
      <c r="H17" s="27">
        <f>RA!J21</f>
        <v>38.011938875113401</v>
      </c>
      <c r="I17" s="20">
        <f>VLOOKUP(B17,RMS!B:D,3,FALSE)</f>
        <v>1639231.92397265</v>
      </c>
      <c r="J17" s="21">
        <f>VLOOKUP(B17,RMS!B:E,4,FALSE)</f>
        <v>1016130.1003794899</v>
      </c>
      <c r="K17" s="22">
        <f t="shared" si="1"/>
        <v>3.2480273500550538</v>
      </c>
      <c r="L17" s="22">
        <f t="shared" si="2"/>
        <v>2.0510051399469376E-5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VLOOKUP(C18,RA!B22:D48,3,0)</f>
        <v>1786564.2024000001</v>
      </c>
      <c r="F18" s="25">
        <f>VLOOKUP(C18,RA!B22:I52,8,0)</f>
        <v>360118.93900000001</v>
      </c>
      <c r="G18" s="16">
        <f t="shared" si="0"/>
        <v>1426445.2634000001</v>
      </c>
      <c r="H18" s="27">
        <f>RA!J22</f>
        <v>20.157066760669998</v>
      </c>
      <c r="I18" s="20">
        <f>VLOOKUP(B18,RMS!B:D,3,FALSE)</f>
        <v>1786565.4972999999</v>
      </c>
      <c r="J18" s="21">
        <f>VLOOKUP(B18,RMS!B:E,4,FALSE)</f>
        <v>1426445.2655</v>
      </c>
      <c r="K18" s="22">
        <f t="shared" si="1"/>
        <v>-1.2948999998625368</v>
      </c>
      <c r="L18" s="22">
        <f t="shared" si="2"/>
        <v>-2.099999925121665E-3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VLOOKUP(C19,RA!B22:D49,3,0)</f>
        <v>5966469.517</v>
      </c>
      <c r="F19" s="25">
        <f>VLOOKUP(C19,RA!B23:I53,8,0)</f>
        <v>1440949.6218999999</v>
      </c>
      <c r="G19" s="16">
        <f t="shared" si="0"/>
        <v>4525519.8951000003</v>
      </c>
      <c r="H19" s="27">
        <f>RA!J23</f>
        <v>24.150791649808401</v>
      </c>
      <c r="I19" s="20">
        <f>VLOOKUP(B19,RMS!B:D,3,FALSE)</f>
        <v>5966471.8743179496</v>
      </c>
      <c r="J19" s="21">
        <f>VLOOKUP(B19,RMS!B:E,4,FALSE)</f>
        <v>4525519.9247222198</v>
      </c>
      <c r="K19" s="22">
        <f t="shared" si="1"/>
        <v>-2.3573179496452212</v>
      </c>
      <c r="L19" s="22">
        <f t="shared" si="2"/>
        <v>-2.9622219502925873E-2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VLOOKUP(C20,RA!B24:D50,3,0)</f>
        <v>289583.42660000001</v>
      </c>
      <c r="F20" s="25">
        <f>VLOOKUP(C20,RA!B24:I54,8,0)</f>
        <v>52071.410300000003</v>
      </c>
      <c r="G20" s="16">
        <f t="shared" si="0"/>
        <v>237512.01630000002</v>
      </c>
      <c r="H20" s="27">
        <f>RA!J24</f>
        <v>17.981488412983602</v>
      </c>
      <c r="I20" s="20">
        <f>VLOOKUP(B20,RMS!B:D,3,FALSE)</f>
        <v>289583.48502487002</v>
      </c>
      <c r="J20" s="21">
        <f>VLOOKUP(B20,RMS!B:E,4,FALSE)</f>
        <v>237512.01757421001</v>
      </c>
      <c r="K20" s="22">
        <f t="shared" si="1"/>
        <v>-5.8424870017915964E-2</v>
      </c>
      <c r="L20" s="22">
        <f t="shared" si="2"/>
        <v>-1.2742099934257567E-3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VLOOKUP(C21,RA!B24:D51,3,0)</f>
        <v>456884.3836</v>
      </c>
      <c r="F21" s="25">
        <f>VLOOKUP(C21,RA!B25:I55,8,0)</f>
        <v>10209.3369</v>
      </c>
      <c r="G21" s="16">
        <f t="shared" si="0"/>
        <v>446675.04670000001</v>
      </c>
      <c r="H21" s="27">
        <f>RA!J25</f>
        <v>2.2345558890754802</v>
      </c>
      <c r="I21" s="20">
        <f>VLOOKUP(B21,RMS!B:D,3,FALSE)</f>
        <v>456884.367831223</v>
      </c>
      <c r="J21" s="21">
        <f>VLOOKUP(B21,RMS!B:E,4,FALSE)</f>
        <v>446675.03928374202</v>
      </c>
      <c r="K21" s="22">
        <f t="shared" si="1"/>
        <v>1.5768776996992528E-2</v>
      </c>
      <c r="L21" s="22">
        <f t="shared" si="2"/>
        <v>7.4162579840049148E-3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VLOOKUP(C22,RA!B26:D52,3,0)</f>
        <v>711426.78729999997</v>
      </c>
      <c r="F22" s="25">
        <f>VLOOKUP(C22,RA!B26:I56,8,0)</f>
        <v>140467.0509</v>
      </c>
      <c r="G22" s="16">
        <f t="shared" si="0"/>
        <v>570959.73639999994</v>
      </c>
      <c r="H22" s="27">
        <f>RA!J26</f>
        <v>19.744414099601101</v>
      </c>
      <c r="I22" s="20">
        <f>VLOOKUP(B22,RMS!B:D,3,FALSE)</f>
        <v>711426.66816959402</v>
      </c>
      <c r="J22" s="21">
        <f>VLOOKUP(B22,RMS!B:E,4,FALSE)</f>
        <v>570959.71728993906</v>
      </c>
      <c r="K22" s="22">
        <f t="shared" si="1"/>
        <v>0.11913040594663471</v>
      </c>
      <c r="L22" s="22">
        <f t="shared" si="2"/>
        <v>1.9110060879029334E-2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VLOOKUP(C23,RA!B26:D53,3,0)</f>
        <v>295156.74089999998</v>
      </c>
      <c r="F23" s="25">
        <f>VLOOKUP(C23,RA!B27:I57,8,0)</f>
        <v>78401.627999999997</v>
      </c>
      <c r="G23" s="16">
        <f t="shared" si="0"/>
        <v>216755.11289999998</v>
      </c>
      <c r="H23" s="27">
        <f>RA!J27</f>
        <v>26.562709616909199</v>
      </c>
      <c r="I23" s="20">
        <f>VLOOKUP(B23,RMS!B:D,3,FALSE)</f>
        <v>295156.50200844102</v>
      </c>
      <c r="J23" s="21">
        <f>VLOOKUP(B23,RMS!B:E,4,FALSE)</f>
        <v>216755.148500882</v>
      </c>
      <c r="K23" s="22">
        <f t="shared" si="1"/>
        <v>0.23889155895449221</v>
      </c>
      <c r="L23" s="22">
        <f t="shared" si="2"/>
        <v>-3.5600882023572922E-2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VLOOKUP(C24,RA!B28:D54,3,0)</f>
        <v>1328455.395</v>
      </c>
      <c r="F24" s="25">
        <f>VLOOKUP(C24,RA!B28:I58,8,0)</f>
        <v>70398.206699999995</v>
      </c>
      <c r="G24" s="16">
        <f t="shared" si="0"/>
        <v>1258057.1883</v>
      </c>
      <c r="H24" s="27">
        <f>RA!J28</f>
        <v>5.2992525729477</v>
      </c>
      <c r="I24" s="20">
        <f>VLOOKUP(B24,RMS!B:D,3,FALSE)</f>
        <v>1328455.39468584</v>
      </c>
      <c r="J24" s="21">
        <f>VLOOKUP(B24,RMS!B:E,4,FALSE)</f>
        <v>1258057.1984584101</v>
      </c>
      <c r="K24" s="22">
        <f t="shared" si="1"/>
        <v>3.1416001729667187E-4</v>
      </c>
      <c r="L24" s="22">
        <f t="shared" si="2"/>
        <v>-1.0158410063013434E-2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VLOOKUP(C25,RA!B28:D55,3,0)</f>
        <v>822365.93180000002</v>
      </c>
      <c r="F25" s="25">
        <f>VLOOKUP(C25,RA!B29:I59,8,0)</f>
        <v>119744.93610000001</v>
      </c>
      <c r="G25" s="16">
        <f t="shared" si="0"/>
        <v>702620.99569999997</v>
      </c>
      <c r="H25" s="27">
        <f>RA!J29</f>
        <v>14.5610283049909</v>
      </c>
      <c r="I25" s="20">
        <f>VLOOKUP(B25,RMS!B:D,3,FALSE)</f>
        <v>822365.92890088505</v>
      </c>
      <c r="J25" s="21">
        <f>VLOOKUP(B25,RMS!B:E,4,FALSE)</f>
        <v>702620.99205681204</v>
      </c>
      <c r="K25" s="22">
        <f t="shared" si="1"/>
        <v>2.8991149738430977E-3</v>
      </c>
      <c r="L25" s="22">
        <f t="shared" si="2"/>
        <v>3.643187927082181E-3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VLOOKUP(C26,RA!B30:D56,3,0)</f>
        <v>1016127.2963</v>
      </c>
      <c r="F26" s="25">
        <f>VLOOKUP(C26,RA!B30:I60,8,0)</f>
        <v>121680.9412</v>
      </c>
      <c r="G26" s="16">
        <f t="shared" si="0"/>
        <v>894446.35510000004</v>
      </c>
      <c r="H26" s="27">
        <f>RA!J30</f>
        <v>11.974970226966001</v>
      </c>
      <c r="I26" s="20">
        <f>VLOOKUP(B26,RMS!B:D,3,FALSE)</f>
        <v>1016127.36932539</v>
      </c>
      <c r="J26" s="21">
        <f>VLOOKUP(B26,RMS!B:E,4,FALSE)</f>
        <v>894446.35241833399</v>
      </c>
      <c r="K26" s="22">
        <f t="shared" si="1"/>
        <v>-7.3025389923714101E-2</v>
      </c>
      <c r="L26" s="22">
        <f t="shared" si="2"/>
        <v>2.6816660538315773E-3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VLOOKUP(C27,RA!B30:D57,3,0)</f>
        <v>961411.91150000005</v>
      </c>
      <c r="F27" s="25">
        <f>VLOOKUP(C27,RA!B31:I61,8,0)</f>
        <v>163948.51730000001</v>
      </c>
      <c r="G27" s="16">
        <f t="shared" si="0"/>
        <v>797463.39419999998</v>
      </c>
      <c r="H27" s="27">
        <f>RA!J31</f>
        <v>17.0528901648625</v>
      </c>
      <c r="I27" s="20">
        <f>VLOOKUP(B27,RMS!B:D,3,FALSE)</f>
        <v>961411.84405132697</v>
      </c>
      <c r="J27" s="21">
        <f>VLOOKUP(B27,RMS!B:E,4,FALSE)</f>
        <v>797463.37818938098</v>
      </c>
      <c r="K27" s="22">
        <f t="shared" si="1"/>
        <v>6.7448673071339726E-2</v>
      </c>
      <c r="L27" s="22">
        <f t="shared" si="2"/>
        <v>1.6010619001463056E-2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VLOOKUP(C28,RA!B32:D58,3,0)</f>
        <v>116756.4905</v>
      </c>
      <c r="F28" s="25">
        <f>VLOOKUP(C28,RA!B32:I62,8,0)</f>
        <v>31583.5226</v>
      </c>
      <c r="G28" s="16">
        <f t="shared" si="0"/>
        <v>85172.967900000003</v>
      </c>
      <c r="H28" s="27">
        <f>RA!J32</f>
        <v>27.050763914490901</v>
      </c>
      <c r="I28" s="20">
        <f>VLOOKUP(B28,RMS!B:D,3,FALSE)</f>
        <v>116756.434717654</v>
      </c>
      <c r="J28" s="21">
        <f>VLOOKUP(B28,RMS!B:E,4,FALSE)</f>
        <v>85172.970945953595</v>
      </c>
      <c r="K28" s="22">
        <f t="shared" si="1"/>
        <v>5.5782345996703953E-2</v>
      </c>
      <c r="L28" s="22">
        <f t="shared" si="2"/>
        <v>-3.0459535919362679E-3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VLOOKUP(C30,RA!B34:D61,3,0)</f>
        <v>253949.76670000001</v>
      </c>
      <c r="F30" s="25">
        <f>VLOOKUP(C30,RA!B34:I65,8,0)</f>
        <v>29995.2111</v>
      </c>
      <c r="G30" s="16">
        <f t="shared" si="0"/>
        <v>223954.55560000002</v>
      </c>
      <c r="H30" s="27">
        <f>RA!J34</f>
        <v>0</v>
      </c>
      <c r="I30" s="20">
        <f>VLOOKUP(B30,RMS!B:D,3,FALSE)</f>
        <v>253949.76610000001</v>
      </c>
      <c r="J30" s="21">
        <f>VLOOKUP(B30,RMS!B:E,4,FALSE)</f>
        <v>223954.55859999999</v>
      </c>
      <c r="K30" s="22">
        <f t="shared" si="1"/>
        <v>5.9999999939464033E-4</v>
      </c>
      <c r="L30" s="22">
        <f t="shared" si="2"/>
        <v>-2.9999999678693712E-3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82665.899999999994</v>
      </c>
      <c r="F31" s="25">
        <f>VLOOKUP(C31,RA!B35:I66,8,0)</f>
        <v>2520.4499999999998</v>
      </c>
      <c r="G31" s="16">
        <f t="shared" si="0"/>
        <v>80145.45</v>
      </c>
      <c r="H31" s="27">
        <f>RA!J35</f>
        <v>11.8114741705726</v>
      </c>
      <c r="I31" s="20">
        <f>VLOOKUP(B31,RMS!B:D,3,FALSE)</f>
        <v>82665.899999999994</v>
      </c>
      <c r="J31" s="21">
        <f>VLOOKUP(B31,RMS!B:E,4,FALSE)</f>
        <v>80145.45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VLOOKUP(C32,RA!B34:D62,3,0)</f>
        <v>464460.85</v>
      </c>
      <c r="F32" s="25">
        <f>VLOOKUP(C32,RA!B34:I66,8,0)</f>
        <v>-56061.96</v>
      </c>
      <c r="G32" s="16">
        <f t="shared" si="0"/>
        <v>520522.81</v>
      </c>
      <c r="H32" s="27">
        <f>RA!J35</f>
        <v>11.8114741705726</v>
      </c>
      <c r="I32" s="20">
        <f>VLOOKUP(B32,RMS!B:D,3,FALSE)</f>
        <v>464460.85</v>
      </c>
      <c r="J32" s="21">
        <f>VLOOKUP(B32,RMS!B:E,4,FALSE)</f>
        <v>520522.81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VLOOKUP(C33,RA!B34:D63,3,0)</f>
        <v>44177.78</v>
      </c>
      <c r="F33" s="25">
        <f>VLOOKUP(C33,RA!B34:I67,8,0)</f>
        <v>-1368.37</v>
      </c>
      <c r="G33" s="16">
        <f t="shared" si="0"/>
        <v>45546.15</v>
      </c>
      <c r="H33" s="27">
        <f>RA!J34</f>
        <v>0</v>
      </c>
      <c r="I33" s="20">
        <f>VLOOKUP(B33,RMS!B:D,3,FALSE)</f>
        <v>44177.78</v>
      </c>
      <c r="J33" s="21">
        <f>VLOOKUP(B33,RMS!B:E,4,FALSE)</f>
        <v>45546.15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VLOOKUP(C34,RA!B35:D64,3,0)</f>
        <v>103147.89</v>
      </c>
      <c r="F34" s="25">
        <f>VLOOKUP(C34,RA!B35:I68,8,0)</f>
        <v>-23988.11</v>
      </c>
      <c r="G34" s="16">
        <f t="shared" si="0"/>
        <v>127136</v>
      </c>
      <c r="H34" s="27">
        <f>RA!J35</f>
        <v>11.8114741705726</v>
      </c>
      <c r="I34" s="20">
        <f>VLOOKUP(B34,RMS!B:D,3,FALSE)</f>
        <v>103147.89</v>
      </c>
      <c r="J34" s="21">
        <f>VLOOKUP(B34,RMS!B:E,4,FALSE)</f>
        <v>127136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VLOOKUP(C35,RA!B36:D65,3,0)</f>
        <v>37.6</v>
      </c>
      <c r="F35" s="25">
        <f>VLOOKUP(C35,RA!B36:I69,8,0)</f>
        <v>-3680.35</v>
      </c>
      <c r="G35" s="16">
        <f t="shared" si="0"/>
        <v>3717.95</v>
      </c>
      <c r="H35" s="27">
        <f>RA!J36</f>
        <v>3.0489597282555398</v>
      </c>
      <c r="I35" s="20">
        <f>VLOOKUP(B35,RMS!B:D,3,FALSE)</f>
        <v>37.6</v>
      </c>
      <c r="J35" s="21">
        <f>VLOOKUP(B35,RMS!B:E,4,FALSE)</f>
        <v>3717.95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VLOOKUP(C36,RA!B8:D65,3,0)</f>
        <v>109023.0766</v>
      </c>
      <c r="F36" s="25">
        <f>VLOOKUP(C36,RA!B8:I69,8,0)</f>
        <v>7313.6404000000002</v>
      </c>
      <c r="G36" s="16">
        <f t="shared" si="0"/>
        <v>101709.4362</v>
      </c>
      <c r="H36" s="27">
        <f>RA!J36</f>
        <v>3.0489597282555398</v>
      </c>
      <c r="I36" s="20">
        <f>VLOOKUP(B36,RMS!B:D,3,FALSE)</f>
        <v>109023.07692307699</v>
      </c>
      <c r="J36" s="21">
        <f>VLOOKUP(B36,RMS!B:E,4,FALSE)</f>
        <v>101709.43589743599</v>
      </c>
      <c r="K36" s="22">
        <f t="shared" si="1"/>
        <v>-3.2307699439115822E-4</v>
      </c>
      <c r="L36" s="22">
        <f t="shared" si="2"/>
        <v>3.0256400350481272E-4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VLOOKUP(C37,RA!B8:D66,3,0)</f>
        <v>576443.78799999994</v>
      </c>
      <c r="F37" s="25">
        <f>VLOOKUP(C37,RA!B8:I70,8,0)</f>
        <v>36717.665000000001</v>
      </c>
      <c r="G37" s="16">
        <f t="shared" si="0"/>
        <v>539726.12299999991</v>
      </c>
      <c r="H37" s="27">
        <f>RA!J37</f>
        <v>-12.0703305779163</v>
      </c>
      <c r="I37" s="20">
        <f>VLOOKUP(B37,RMS!B:D,3,FALSE)</f>
        <v>576443.68492820498</v>
      </c>
      <c r="J37" s="21">
        <f>VLOOKUP(B37,RMS!B:E,4,FALSE)</f>
        <v>539726.12479316199</v>
      </c>
      <c r="K37" s="22">
        <f t="shared" si="1"/>
        <v>0.10307179496157914</v>
      </c>
      <c r="L37" s="22">
        <f t="shared" si="2"/>
        <v>-1.7931620823219419E-3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VLOOKUP(C38,RA!B9:D67,3,0)</f>
        <v>168091.17</v>
      </c>
      <c r="F38" s="25">
        <f>VLOOKUP(C38,RA!B9:I71,8,0)</f>
        <v>-13434.57</v>
      </c>
      <c r="G38" s="16">
        <f t="shared" si="0"/>
        <v>181525.74000000002</v>
      </c>
      <c r="H38" s="27">
        <f>RA!J38</f>
        <v>-3.0974168462064</v>
      </c>
      <c r="I38" s="20">
        <f>VLOOKUP(B38,RMS!B:D,3,FALSE)</f>
        <v>168091.17</v>
      </c>
      <c r="J38" s="21">
        <f>VLOOKUP(B38,RMS!B:E,4,FALSE)</f>
        <v>181525.74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VLOOKUP(C39,RA!B10:D68,3,0)</f>
        <v>64506.01</v>
      </c>
      <c r="F39" s="25">
        <f>VLOOKUP(C39,RA!B10:I72,8,0)</f>
        <v>8796.23</v>
      </c>
      <c r="G39" s="16">
        <f t="shared" si="0"/>
        <v>55709.78</v>
      </c>
      <c r="H39" s="27">
        <f>RA!J39</f>
        <v>-23.256035581532501</v>
      </c>
      <c r="I39" s="20">
        <f>VLOOKUP(B39,RMS!B:D,3,FALSE)</f>
        <v>64506.01</v>
      </c>
      <c r="J39" s="21">
        <f>VLOOKUP(B39,RMS!B:E,4,FALSE)</f>
        <v>55709.78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VLOOKUP(C40,RA!B8:D69,3,0)</f>
        <v>11573.401900000001</v>
      </c>
      <c r="F40" s="25">
        <f>VLOOKUP(C40,RA!B8:I73,8,0)</f>
        <v>661.44119999999998</v>
      </c>
      <c r="G40" s="16">
        <f t="shared" si="0"/>
        <v>10911.960700000001</v>
      </c>
      <c r="H40" s="27">
        <f>RA!J40</f>
        <v>-9788.1648936170204</v>
      </c>
      <c r="I40" s="20">
        <f>VLOOKUP(B40,RMS!B:D,3,FALSE)</f>
        <v>11573.402163225201</v>
      </c>
      <c r="J40" s="21">
        <f>VLOOKUP(B40,RMS!B:E,4,FALSE)</f>
        <v>10911.9607140156</v>
      </c>
      <c r="K40" s="22">
        <f t="shared" si="1"/>
        <v>-2.6322519988752902E-4</v>
      </c>
      <c r="L40" s="22">
        <f t="shared" si="2"/>
        <v>-1.4015598935657181E-5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36969424.328000002</v>
      </c>
      <c r="E7" s="66">
        <v>17132184.463199999</v>
      </c>
      <c r="F7" s="67">
        <v>215.78931984657601</v>
      </c>
      <c r="G7" s="66">
        <v>15895936.9278</v>
      </c>
      <c r="H7" s="67">
        <v>132.57153381972199</v>
      </c>
      <c r="I7" s="66">
        <v>9446510.9222999997</v>
      </c>
      <c r="J7" s="67">
        <v>25.552226181529601</v>
      </c>
      <c r="K7" s="66">
        <v>1429901.0995</v>
      </c>
      <c r="L7" s="67">
        <v>8.9953873495766192</v>
      </c>
      <c r="M7" s="67">
        <v>5.6064086009886998</v>
      </c>
      <c r="N7" s="66">
        <v>363535267.90869999</v>
      </c>
      <c r="O7" s="66">
        <v>6967421610.1219997</v>
      </c>
      <c r="P7" s="66">
        <v>1282572</v>
      </c>
      <c r="Q7" s="66">
        <v>856504</v>
      </c>
      <c r="R7" s="67">
        <v>49.745009947414097</v>
      </c>
      <c r="S7" s="66">
        <v>28.8244436398113</v>
      </c>
      <c r="T7" s="66">
        <v>22.6791023078701</v>
      </c>
      <c r="U7" s="68">
        <v>21.319895741034902</v>
      </c>
      <c r="V7" s="56"/>
      <c r="W7" s="56"/>
    </row>
    <row r="8" spans="1:23" ht="14.25" thickBot="1" x14ac:dyDescent="0.2">
      <c r="A8" s="53">
        <v>42321</v>
      </c>
      <c r="B8" s="43" t="s">
        <v>6</v>
      </c>
      <c r="C8" s="44"/>
      <c r="D8" s="69">
        <v>1631801.8655999999</v>
      </c>
      <c r="E8" s="69">
        <v>720129.89619999996</v>
      </c>
      <c r="F8" s="70">
        <v>226.59826709191401</v>
      </c>
      <c r="G8" s="69">
        <v>557044.99399999995</v>
      </c>
      <c r="H8" s="70">
        <v>192.93896959425899</v>
      </c>
      <c r="I8" s="69">
        <v>595193.95120000001</v>
      </c>
      <c r="J8" s="70">
        <v>36.474645834600302</v>
      </c>
      <c r="K8" s="69">
        <v>119679.09209999999</v>
      </c>
      <c r="L8" s="70">
        <v>21.484636499578698</v>
      </c>
      <c r="M8" s="70">
        <v>3.9732492180227701</v>
      </c>
      <c r="N8" s="69">
        <v>12132231.3015</v>
      </c>
      <c r="O8" s="69">
        <v>248189710.5079</v>
      </c>
      <c r="P8" s="69">
        <v>40197</v>
      </c>
      <c r="Q8" s="69">
        <v>21686</v>
      </c>
      <c r="R8" s="70">
        <v>85.359217928617497</v>
      </c>
      <c r="S8" s="69">
        <v>40.595115695201102</v>
      </c>
      <c r="T8" s="69">
        <v>34.696558733745299</v>
      </c>
      <c r="U8" s="71">
        <v>14.530213451647199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91519.413100000005</v>
      </c>
      <c r="E9" s="69">
        <v>106321.1822</v>
      </c>
      <c r="F9" s="70">
        <v>86.078250077998106</v>
      </c>
      <c r="G9" s="69">
        <v>71783.605500000005</v>
      </c>
      <c r="H9" s="70">
        <v>27.493474955085698</v>
      </c>
      <c r="I9" s="69">
        <v>21350.581999999999</v>
      </c>
      <c r="J9" s="70">
        <v>23.3290197967845</v>
      </c>
      <c r="K9" s="69">
        <v>15691.3876</v>
      </c>
      <c r="L9" s="70">
        <v>21.859291534193002</v>
      </c>
      <c r="M9" s="70">
        <v>0.36065608372327801</v>
      </c>
      <c r="N9" s="69">
        <v>1121842.683</v>
      </c>
      <c r="O9" s="69">
        <v>39793634.871299997</v>
      </c>
      <c r="P9" s="69">
        <v>5253</v>
      </c>
      <c r="Q9" s="69">
        <v>3538</v>
      </c>
      <c r="R9" s="70">
        <v>48.473713962690802</v>
      </c>
      <c r="S9" s="69">
        <v>17.422313554159501</v>
      </c>
      <c r="T9" s="69">
        <v>17.316773600904501</v>
      </c>
      <c r="U9" s="71">
        <v>0.60577461728590898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151330.34830000001</v>
      </c>
      <c r="E10" s="69">
        <v>122544.25410000001</v>
      </c>
      <c r="F10" s="70">
        <v>123.490366326364</v>
      </c>
      <c r="G10" s="69">
        <v>83953.791500000007</v>
      </c>
      <c r="H10" s="70">
        <v>80.254334671710495</v>
      </c>
      <c r="I10" s="69">
        <v>43835.668299999998</v>
      </c>
      <c r="J10" s="70">
        <v>28.9668720071267</v>
      </c>
      <c r="K10" s="69">
        <v>22623.932199999999</v>
      </c>
      <c r="L10" s="70">
        <v>26.9480767881698</v>
      </c>
      <c r="M10" s="70">
        <v>0.93757954684818201</v>
      </c>
      <c r="N10" s="69">
        <v>1803965.6442</v>
      </c>
      <c r="O10" s="69">
        <v>60936950.425899997</v>
      </c>
      <c r="P10" s="69">
        <v>100492</v>
      </c>
      <c r="Q10" s="69">
        <v>75883</v>
      </c>
      <c r="R10" s="70">
        <v>32.430188579787298</v>
      </c>
      <c r="S10" s="69">
        <v>1.5058944821478299</v>
      </c>
      <c r="T10" s="69">
        <v>1.51920097123203</v>
      </c>
      <c r="U10" s="71">
        <v>-0.88362692352896999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181364.8138</v>
      </c>
      <c r="E11" s="69">
        <v>79272.390599999999</v>
      </c>
      <c r="F11" s="70">
        <v>228.78686062988501</v>
      </c>
      <c r="G11" s="69">
        <v>53162.276700000002</v>
      </c>
      <c r="H11" s="70">
        <v>241.15321061861101</v>
      </c>
      <c r="I11" s="69">
        <v>53424.811800000003</v>
      </c>
      <c r="J11" s="70">
        <v>29.457098474963399</v>
      </c>
      <c r="K11" s="69">
        <v>10550.682000000001</v>
      </c>
      <c r="L11" s="70">
        <v>19.846181644060401</v>
      </c>
      <c r="M11" s="70">
        <v>4.0636358673306603</v>
      </c>
      <c r="N11" s="69">
        <v>1076766.8415000001</v>
      </c>
      <c r="O11" s="69">
        <v>20415214.311000001</v>
      </c>
      <c r="P11" s="69">
        <v>7063</v>
      </c>
      <c r="Q11" s="69">
        <v>3343</v>
      </c>
      <c r="R11" s="70">
        <v>111.277295842058</v>
      </c>
      <c r="S11" s="69">
        <v>25.678155712869899</v>
      </c>
      <c r="T11" s="69">
        <v>26.772113969488501</v>
      </c>
      <c r="U11" s="71">
        <v>-4.2602680225601599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2691914.7880000002</v>
      </c>
      <c r="E12" s="69">
        <v>324135.13439999998</v>
      </c>
      <c r="F12" s="70">
        <v>830.49151489947201</v>
      </c>
      <c r="G12" s="69">
        <v>349262.07089999999</v>
      </c>
      <c r="H12" s="70">
        <v>670.74352249681999</v>
      </c>
      <c r="I12" s="69">
        <v>1175035.7766</v>
      </c>
      <c r="J12" s="70">
        <v>43.650556170576699</v>
      </c>
      <c r="K12" s="69">
        <v>12696.472599999999</v>
      </c>
      <c r="L12" s="70">
        <v>3.6352280015069902</v>
      </c>
      <c r="M12" s="70">
        <v>91.548207176849999</v>
      </c>
      <c r="N12" s="69">
        <v>9421245.2559999991</v>
      </c>
      <c r="O12" s="69">
        <v>80469322.806299999</v>
      </c>
      <c r="P12" s="69">
        <v>12810</v>
      </c>
      <c r="Q12" s="69">
        <v>4942</v>
      </c>
      <c r="R12" s="70">
        <v>159.20679886685599</v>
      </c>
      <c r="S12" s="69">
        <v>210.14166963309901</v>
      </c>
      <c r="T12" s="69">
        <v>132.357277013355</v>
      </c>
      <c r="U12" s="71">
        <v>37.015215856785296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977855.33860000002</v>
      </c>
      <c r="E13" s="69">
        <v>454094.8076</v>
      </c>
      <c r="F13" s="70">
        <v>215.34166923603499</v>
      </c>
      <c r="G13" s="69">
        <v>331216.86680000002</v>
      </c>
      <c r="H13" s="70">
        <v>195.23114207540101</v>
      </c>
      <c r="I13" s="69">
        <v>386495.3493</v>
      </c>
      <c r="J13" s="70">
        <v>39.524798203111203</v>
      </c>
      <c r="K13" s="69">
        <v>76822.969800000006</v>
      </c>
      <c r="L13" s="70">
        <v>23.194159929780501</v>
      </c>
      <c r="M13" s="70">
        <v>4.0309868299311704</v>
      </c>
      <c r="N13" s="69">
        <v>10448939.311799999</v>
      </c>
      <c r="O13" s="69">
        <v>118785244.4349</v>
      </c>
      <c r="P13" s="69">
        <v>18363</v>
      </c>
      <c r="Q13" s="69">
        <v>15458</v>
      </c>
      <c r="R13" s="70">
        <v>18.792858067020301</v>
      </c>
      <c r="S13" s="69">
        <v>53.251393486902998</v>
      </c>
      <c r="T13" s="69">
        <v>53.686656630870701</v>
      </c>
      <c r="U13" s="71">
        <v>-0.81737418585072297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229954.20129999999</v>
      </c>
      <c r="E14" s="69">
        <v>181292.75829999999</v>
      </c>
      <c r="F14" s="70">
        <v>126.84136060166099</v>
      </c>
      <c r="G14" s="69">
        <v>168965.55710000001</v>
      </c>
      <c r="H14" s="70">
        <v>36.095311521924401</v>
      </c>
      <c r="I14" s="69">
        <v>49231.861900000004</v>
      </c>
      <c r="J14" s="70">
        <v>21.4094204940277</v>
      </c>
      <c r="K14" s="69">
        <v>28238.793300000001</v>
      </c>
      <c r="L14" s="70">
        <v>16.7127512758634</v>
      </c>
      <c r="M14" s="70">
        <v>0.74341238228476303</v>
      </c>
      <c r="N14" s="69">
        <v>3018990.5935</v>
      </c>
      <c r="O14" s="69">
        <v>58355175.415399998</v>
      </c>
      <c r="P14" s="69">
        <v>4493</v>
      </c>
      <c r="Q14" s="69">
        <v>4298</v>
      </c>
      <c r="R14" s="70">
        <v>4.5369939506747299</v>
      </c>
      <c r="S14" s="69">
        <v>51.180547807700897</v>
      </c>
      <c r="T14" s="69">
        <v>57.933767519776602</v>
      </c>
      <c r="U14" s="71">
        <v>-13.194895329079801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819049.33779999998</v>
      </c>
      <c r="E15" s="69">
        <v>184850.71660000001</v>
      </c>
      <c r="F15" s="70">
        <v>443.08691514155601</v>
      </c>
      <c r="G15" s="69">
        <v>124705.40150000001</v>
      </c>
      <c r="H15" s="70">
        <v>556.78737885303201</v>
      </c>
      <c r="I15" s="69">
        <v>257141.9307</v>
      </c>
      <c r="J15" s="70">
        <v>31.395169842966201</v>
      </c>
      <c r="K15" s="69">
        <v>27551.366600000001</v>
      </c>
      <c r="L15" s="70">
        <v>22.093162179506699</v>
      </c>
      <c r="M15" s="70">
        <v>8.3331824309578906</v>
      </c>
      <c r="N15" s="69">
        <v>4104448.4380000001</v>
      </c>
      <c r="O15" s="69">
        <v>46468351.803099997</v>
      </c>
      <c r="P15" s="69">
        <v>16902</v>
      </c>
      <c r="Q15" s="69">
        <v>5166</v>
      </c>
      <c r="R15" s="70">
        <v>227.17770034843201</v>
      </c>
      <c r="S15" s="69">
        <v>48.458723097858197</v>
      </c>
      <c r="T15" s="69">
        <v>40.354506484707699</v>
      </c>
      <c r="U15" s="71">
        <v>16.7239582371677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2574187.3308000001</v>
      </c>
      <c r="E16" s="69">
        <v>749614.64489999996</v>
      </c>
      <c r="F16" s="70">
        <v>343.40141942443</v>
      </c>
      <c r="G16" s="69">
        <v>640388.68149999995</v>
      </c>
      <c r="H16" s="70">
        <v>301.97264648251002</v>
      </c>
      <c r="I16" s="69">
        <v>370852.67729999998</v>
      </c>
      <c r="J16" s="70">
        <v>14.4065924364855</v>
      </c>
      <c r="K16" s="69">
        <v>-11878.658100000001</v>
      </c>
      <c r="L16" s="70">
        <v>-1.85491381143344</v>
      </c>
      <c r="M16" s="70">
        <v>-32.220081778429197</v>
      </c>
      <c r="N16" s="69">
        <v>13732505.6818</v>
      </c>
      <c r="O16" s="69">
        <v>345898970.02219999</v>
      </c>
      <c r="P16" s="69">
        <v>72968</v>
      </c>
      <c r="Q16" s="69">
        <v>26719</v>
      </c>
      <c r="R16" s="70">
        <v>173.09405292114201</v>
      </c>
      <c r="S16" s="69">
        <v>35.278304610240099</v>
      </c>
      <c r="T16" s="69">
        <v>24.068601605599</v>
      </c>
      <c r="U16" s="71">
        <v>31.775061552666799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477937.18449999997</v>
      </c>
      <c r="E17" s="69">
        <v>537426.63230000006</v>
      </c>
      <c r="F17" s="70">
        <v>88.930684818241005</v>
      </c>
      <c r="G17" s="69">
        <v>778565.38190000004</v>
      </c>
      <c r="H17" s="70">
        <v>-38.613095879802799</v>
      </c>
      <c r="I17" s="69">
        <v>58133.737399999998</v>
      </c>
      <c r="J17" s="70">
        <v>12.163468188987499</v>
      </c>
      <c r="K17" s="69">
        <v>42538.263099999996</v>
      </c>
      <c r="L17" s="70">
        <v>5.4636725558218702</v>
      </c>
      <c r="M17" s="70">
        <v>0.36662226342758197</v>
      </c>
      <c r="N17" s="69">
        <v>10406576.144300001</v>
      </c>
      <c r="O17" s="69">
        <v>332253759.92970002</v>
      </c>
      <c r="P17" s="69">
        <v>9454</v>
      </c>
      <c r="Q17" s="69">
        <v>8522</v>
      </c>
      <c r="R17" s="70">
        <v>10.936399906125301</v>
      </c>
      <c r="S17" s="69">
        <v>50.553964935477097</v>
      </c>
      <c r="T17" s="69">
        <v>55.9515842642572</v>
      </c>
      <c r="U17" s="71">
        <v>-10.676945588084401</v>
      </c>
    </row>
    <row r="18" spans="1:21" ht="12" thickBot="1" x14ac:dyDescent="0.2">
      <c r="A18" s="54"/>
      <c r="B18" s="43" t="s">
        <v>16</v>
      </c>
      <c r="C18" s="44"/>
      <c r="D18" s="69">
        <v>2994985.4213</v>
      </c>
      <c r="E18" s="69">
        <v>1618996.7638999999</v>
      </c>
      <c r="F18" s="70">
        <v>184.990204309327</v>
      </c>
      <c r="G18" s="69">
        <v>1607592.9990999999</v>
      </c>
      <c r="H18" s="70">
        <v>86.302467289713405</v>
      </c>
      <c r="I18" s="69">
        <v>610116.38069999998</v>
      </c>
      <c r="J18" s="70">
        <v>20.371263791834199</v>
      </c>
      <c r="K18" s="69">
        <v>202821.86540000001</v>
      </c>
      <c r="L18" s="70">
        <v>12.6164934478782</v>
      </c>
      <c r="M18" s="70">
        <v>2.00813908548146</v>
      </c>
      <c r="N18" s="69">
        <v>28543744.177200001</v>
      </c>
      <c r="O18" s="69">
        <v>712129938.30850005</v>
      </c>
      <c r="P18" s="69">
        <v>109684</v>
      </c>
      <c r="Q18" s="69">
        <v>59996</v>
      </c>
      <c r="R18" s="70">
        <v>82.818854590306003</v>
      </c>
      <c r="S18" s="69">
        <v>27.305581682834301</v>
      </c>
      <c r="T18" s="69">
        <v>29.319314870991398</v>
      </c>
      <c r="U18" s="71">
        <v>-7.3748042123673603</v>
      </c>
    </row>
    <row r="19" spans="1:21" ht="12" thickBot="1" x14ac:dyDescent="0.2">
      <c r="A19" s="54"/>
      <c r="B19" s="43" t="s">
        <v>17</v>
      </c>
      <c r="C19" s="44"/>
      <c r="D19" s="69">
        <v>1539011.0706</v>
      </c>
      <c r="E19" s="69">
        <v>878580.49089999998</v>
      </c>
      <c r="F19" s="70">
        <v>175.17018492221101</v>
      </c>
      <c r="G19" s="69">
        <v>570023.31519999995</v>
      </c>
      <c r="H19" s="70">
        <v>169.99089854070601</v>
      </c>
      <c r="I19" s="69">
        <v>524742.17819999997</v>
      </c>
      <c r="J19" s="70">
        <v>34.096062609570701</v>
      </c>
      <c r="K19" s="69">
        <v>28755.668300000001</v>
      </c>
      <c r="L19" s="70">
        <v>5.0446477421560703</v>
      </c>
      <c r="M19" s="70">
        <v>17.248304046545101</v>
      </c>
      <c r="N19" s="69">
        <v>11649328.26</v>
      </c>
      <c r="O19" s="69">
        <v>224673079.57139999</v>
      </c>
      <c r="P19" s="69">
        <v>21376</v>
      </c>
      <c r="Q19" s="69">
        <v>12182</v>
      </c>
      <c r="R19" s="70">
        <v>75.472007880479396</v>
      </c>
      <c r="S19" s="69">
        <v>71.997149635104805</v>
      </c>
      <c r="T19" s="69">
        <v>48.021921572812303</v>
      </c>
      <c r="U19" s="71">
        <v>33.300246167804502</v>
      </c>
    </row>
    <row r="20" spans="1:21" ht="12" thickBot="1" x14ac:dyDescent="0.2">
      <c r="A20" s="54"/>
      <c r="B20" s="43" t="s">
        <v>18</v>
      </c>
      <c r="C20" s="44"/>
      <c r="D20" s="69">
        <v>5339998.7262000004</v>
      </c>
      <c r="E20" s="69">
        <v>1149377.8530999999</v>
      </c>
      <c r="F20" s="70">
        <v>464.59906216197101</v>
      </c>
      <c r="G20" s="69">
        <v>1279168.4165000001</v>
      </c>
      <c r="H20" s="70">
        <v>317.45861274554102</v>
      </c>
      <c r="I20" s="69">
        <v>2100805.5567000001</v>
      </c>
      <c r="J20" s="70">
        <v>39.3409374124506</v>
      </c>
      <c r="K20" s="69">
        <v>61031.648500000003</v>
      </c>
      <c r="L20" s="70">
        <v>4.7711972647817502</v>
      </c>
      <c r="M20" s="70">
        <v>33.421576482568703</v>
      </c>
      <c r="N20" s="69">
        <v>31309285.298900001</v>
      </c>
      <c r="O20" s="69">
        <v>391042189.13370001</v>
      </c>
      <c r="P20" s="69">
        <v>81661</v>
      </c>
      <c r="Q20" s="69">
        <v>41904</v>
      </c>
      <c r="R20" s="70">
        <v>94.876384116074902</v>
      </c>
      <c r="S20" s="69">
        <v>65.392276927786796</v>
      </c>
      <c r="T20" s="69">
        <v>31.838760409507401</v>
      </c>
      <c r="U20" s="71">
        <v>51.311130449445599</v>
      </c>
    </row>
    <row r="21" spans="1:21" ht="12" thickBot="1" x14ac:dyDescent="0.2">
      <c r="A21" s="54"/>
      <c r="B21" s="43" t="s">
        <v>19</v>
      </c>
      <c r="C21" s="44"/>
      <c r="D21" s="69">
        <v>1639235.172</v>
      </c>
      <c r="E21" s="69">
        <v>395184.51400000002</v>
      </c>
      <c r="F21" s="70">
        <v>414.80248186041001</v>
      </c>
      <c r="G21" s="69">
        <v>365268.03259999998</v>
      </c>
      <c r="H21" s="70">
        <v>348.77597427068099</v>
      </c>
      <c r="I21" s="69">
        <v>623105.07160000002</v>
      </c>
      <c r="J21" s="70">
        <v>38.011938875113401</v>
      </c>
      <c r="K21" s="69">
        <v>32750.781900000002</v>
      </c>
      <c r="L21" s="70">
        <v>8.9662327324069295</v>
      </c>
      <c r="M21" s="70">
        <v>18.025654822610498</v>
      </c>
      <c r="N21" s="69">
        <v>7441125.0361000001</v>
      </c>
      <c r="O21" s="69">
        <v>137436351.6814</v>
      </c>
      <c r="P21" s="69">
        <v>62456</v>
      </c>
      <c r="Q21" s="69">
        <v>29642</v>
      </c>
      <c r="R21" s="70">
        <v>110.701032319007</v>
      </c>
      <c r="S21" s="69">
        <v>26.246240105033898</v>
      </c>
      <c r="T21" s="69">
        <v>12.7009134876189</v>
      </c>
      <c r="U21" s="71">
        <v>51.608636373089801</v>
      </c>
    </row>
    <row r="22" spans="1:21" ht="12" thickBot="1" x14ac:dyDescent="0.2">
      <c r="A22" s="54"/>
      <c r="B22" s="43" t="s">
        <v>20</v>
      </c>
      <c r="C22" s="44"/>
      <c r="D22" s="69">
        <v>1786564.2024000001</v>
      </c>
      <c r="E22" s="69">
        <v>1101878.0885999999</v>
      </c>
      <c r="F22" s="70">
        <v>162.13810047442999</v>
      </c>
      <c r="G22" s="69">
        <v>889707.05870000005</v>
      </c>
      <c r="H22" s="70">
        <v>100.803644854796</v>
      </c>
      <c r="I22" s="69">
        <v>360118.93900000001</v>
      </c>
      <c r="J22" s="70">
        <v>20.157066760669998</v>
      </c>
      <c r="K22" s="69">
        <v>60481.625599999999</v>
      </c>
      <c r="L22" s="70">
        <v>6.7979257901328802</v>
      </c>
      <c r="M22" s="70">
        <v>4.9541874978968803</v>
      </c>
      <c r="N22" s="69">
        <v>15345130.081</v>
      </c>
      <c r="O22" s="69">
        <v>450793939.48470002</v>
      </c>
      <c r="P22" s="69">
        <v>85071</v>
      </c>
      <c r="Q22" s="69">
        <v>51666</v>
      </c>
      <c r="R22" s="70">
        <v>64.655672976425507</v>
      </c>
      <c r="S22" s="69">
        <v>21.000860485947001</v>
      </c>
      <c r="T22" s="69">
        <v>17.5744154918128</v>
      </c>
      <c r="U22" s="71">
        <v>16.315736188177102</v>
      </c>
    </row>
    <row r="23" spans="1:21" ht="12" thickBot="1" x14ac:dyDescent="0.2">
      <c r="A23" s="54"/>
      <c r="B23" s="43" t="s">
        <v>21</v>
      </c>
      <c r="C23" s="44"/>
      <c r="D23" s="69">
        <v>5966469.517</v>
      </c>
      <c r="E23" s="69">
        <v>2681259.9981</v>
      </c>
      <c r="F23" s="70">
        <v>222.524839859916</v>
      </c>
      <c r="G23" s="69">
        <v>2353028.5957999998</v>
      </c>
      <c r="H23" s="70">
        <v>153.56553369771001</v>
      </c>
      <c r="I23" s="69">
        <v>1440949.6218999999</v>
      </c>
      <c r="J23" s="70">
        <v>24.150791649808401</v>
      </c>
      <c r="K23" s="69">
        <v>234682.6728</v>
      </c>
      <c r="L23" s="70">
        <v>9.9736430410957606</v>
      </c>
      <c r="M23" s="70">
        <v>5.1399915243337899</v>
      </c>
      <c r="N23" s="69">
        <v>53700855.168499999</v>
      </c>
      <c r="O23" s="69">
        <v>1010009043.0377001</v>
      </c>
      <c r="P23" s="69">
        <v>137854</v>
      </c>
      <c r="Q23" s="69">
        <v>72747</v>
      </c>
      <c r="R23" s="70">
        <v>89.497848708537802</v>
      </c>
      <c r="S23" s="69">
        <v>43.281076479463799</v>
      </c>
      <c r="T23" s="69">
        <v>44.686127353705302</v>
      </c>
      <c r="U23" s="71">
        <v>-3.2463399446827701</v>
      </c>
    </row>
    <row r="24" spans="1:21" ht="12" thickBot="1" x14ac:dyDescent="0.2">
      <c r="A24" s="54"/>
      <c r="B24" s="43" t="s">
        <v>22</v>
      </c>
      <c r="C24" s="44"/>
      <c r="D24" s="69">
        <v>289583.42660000001</v>
      </c>
      <c r="E24" s="69">
        <v>322007.96870000003</v>
      </c>
      <c r="F24" s="70">
        <v>89.930515623292393</v>
      </c>
      <c r="G24" s="69">
        <v>232923.9227</v>
      </c>
      <c r="H24" s="70">
        <v>24.325326159381198</v>
      </c>
      <c r="I24" s="69">
        <v>52071.410300000003</v>
      </c>
      <c r="J24" s="70">
        <v>17.981488412983602</v>
      </c>
      <c r="K24" s="69">
        <v>37589.952400000002</v>
      </c>
      <c r="L24" s="70">
        <v>16.138296128738499</v>
      </c>
      <c r="M24" s="70">
        <v>0.385248104224788</v>
      </c>
      <c r="N24" s="69">
        <v>3955523.3692999999</v>
      </c>
      <c r="O24" s="69">
        <v>92983950.323200002</v>
      </c>
      <c r="P24" s="69">
        <v>27613</v>
      </c>
      <c r="Q24" s="69">
        <v>24702</v>
      </c>
      <c r="R24" s="70">
        <v>11.7844708930451</v>
      </c>
      <c r="S24" s="69">
        <v>10.4872135081302</v>
      </c>
      <c r="T24" s="69">
        <v>10.556447461744</v>
      </c>
      <c r="U24" s="71">
        <v>-0.66017492215722695</v>
      </c>
    </row>
    <row r="25" spans="1:21" ht="12" thickBot="1" x14ac:dyDescent="0.2">
      <c r="A25" s="54"/>
      <c r="B25" s="43" t="s">
        <v>23</v>
      </c>
      <c r="C25" s="44"/>
      <c r="D25" s="69">
        <v>456884.3836</v>
      </c>
      <c r="E25" s="69">
        <v>337625.99900000001</v>
      </c>
      <c r="F25" s="70">
        <v>135.322630648477</v>
      </c>
      <c r="G25" s="69">
        <v>268230.08880000003</v>
      </c>
      <c r="H25" s="70">
        <v>70.333009858810399</v>
      </c>
      <c r="I25" s="69">
        <v>10209.3369</v>
      </c>
      <c r="J25" s="70">
        <v>2.2345558890754802</v>
      </c>
      <c r="K25" s="69">
        <v>21610.230100000001</v>
      </c>
      <c r="L25" s="70">
        <v>8.0566017767354996</v>
      </c>
      <c r="M25" s="70">
        <v>-0.52756926452162101</v>
      </c>
      <c r="N25" s="69">
        <v>5627237.4622</v>
      </c>
      <c r="O25" s="69">
        <v>104020424.0756</v>
      </c>
      <c r="P25" s="69">
        <v>28963</v>
      </c>
      <c r="Q25" s="69">
        <v>23915</v>
      </c>
      <c r="R25" s="70">
        <v>21.108091156178101</v>
      </c>
      <c r="S25" s="69">
        <v>15.7747603356006</v>
      </c>
      <c r="T25" s="69">
        <v>18.525459540037598</v>
      </c>
      <c r="U25" s="71">
        <v>-17.437343870317001</v>
      </c>
    </row>
    <row r="26" spans="1:21" ht="12" thickBot="1" x14ac:dyDescent="0.2">
      <c r="A26" s="54"/>
      <c r="B26" s="43" t="s">
        <v>24</v>
      </c>
      <c r="C26" s="44"/>
      <c r="D26" s="69">
        <v>711426.78729999997</v>
      </c>
      <c r="E26" s="69">
        <v>628664.07209999999</v>
      </c>
      <c r="F26" s="70">
        <v>113.164855265792</v>
      </c>
      <c r="G26" s="69">
        <v>568333.32640000002</v>
      </c>
      <c r="H26" s="70">
        <v>25.177735362872099</v>
      </c>
      <c r="I26" s="69">
        <v>140467.0509</v>
      </c>
      <c r="J26" s="70">
        <v>19.744414099601101</v>
      </c>
      <c r="K26" s="69">
        <v>98756.616999999998</v>
      </c>
      <c r="L26" s="70">
        <v>17.3765310624234</v>
      </c>
      <c r="M26" s="70">
        <v>0.42235583971046697</v>
      </c>
      <c r="N26" s="69">
        <v>7955402.3296999997</v>
      </c>
      <c r="O26" s="69">
        <v>207852510.41819999</v>
      </c>
      <c r="P26" s="69">
        <v>55905</v>
      </c>
      <c r="Q26" s="69">
        <v>38616</v>
      </c>
      <c r="R26" s="70">
        <v>44.771597265382198</v>
      </c>
      <c r="S26" s="69">
        <v>12.725637908952701</v>
      </c>
      <c r="T26" s="69">
        <v>13.2760613476279</v>
      </c>
      <c r="U26" s="71">
        <v>-4.3253111758587002</v>
      </c>
    </row>
    <row r="27" spans="1:21" ht="12" thickBot="1" x14ac:dyDescent="0.2">
      <c r="A27" s="54"/>
      <c r="B27" s="43" t="s">
        <v>25</v>
      </c>
      <c r="C27" s="44"/>
      <c r="D27" s="69">
        <v>295156.74089999998</v>
      </c>
      <c r="E27" s="69">
        <v>274719.98430000001</v>
      </c>
      <c r="F27" s="70">
        <v>107.439122658686</v>
      </c>
      <c r="G27" s="69">
        <v>226845.5196</v>
      </c>
      <c r="H27" s="70">
        <v>30.113542211657599</v>
      </c>
      <c r="I27" s="69">
        <v>78401.627999999997</v>
      </c>
      <c r="J27" s="70">
        <v>26.562709616909199</v>
      </c>
      <c r="K27" s="69">
        <v>59871.012900000002</v>
      </c>
      <c r="L27" s="70">
        <v>26.392856691889499</v>
      </c>
      <c r="M27" s="70">
        <v>0.30950896272543299</v>
      </c>
      <c r="N27" s="69">
        <v>3766495.7774999999</v>
      </c>
      <c r="O27" s="69">
        <v>84609038.438999996</v>
      </c>
      <c r="P27" s="69">
        <v>37761</v>
      </c>
      <c r="Q27" s="69">
        <v>32877</v>
      </c>
      <c r="R27" s="70">
        <v>14.855370015512401</v>
      </c>
      <c r="S27" s="69">
        <v>7.8164439739413698</v>
      </c>
      <c r="T27" s="69">
        <v>8.7901566262128501</v>
      </c>
      <c r="U27" s="71">
        <v>-12.457233180685099</v>
      </c>
    </row>
    <row r="28" spans="1:21" ht="12" thickBot="1" x14ac:dyDescent="0.2">
      <c r="A28" s="54"/>
      <c r="B28" s="43" t="s">
        <v>26</v>
      </c>
      <c r="C28" s="44"/>
      <c r="D28" s="69">
        <v>1328455.395</v>
      </c>
      <c r="E28" s="69">
        <v>1176635.9342</v>
      </c>
      <c r="F28" s="70">
        <v>112.902840750246</v>
      </c>
      <c r="G28" s="69">
        <v>1037448.0977</v>
      </c>
      <c r="H28" s="70">
        <v>28.050299378364699</v>
      </c>
      <c r="I28" s="69">
        <v>70398.206699999995</v>
      </c>
      <c r="J28" s="70">
        <v>5.2992525729477</v>
      </c>
      <c r="K28" s="69">
        <v>39470.953600000001</v>
      </c>
      <c r="L28" s="70">
        <v>3.8046195937422098</v>
      </c>
      <c r="M28" s="70">
        <v>0.78354461393098895</v>
      </c>
      <c r="N28" s="69">
        <v>20063411.875799999</v>
      </c>
      <c r="O28" s="69">
        <v>314075020.47140002</v>
      </c>
      <c r="P28" s="69">
        <v>55989</v>
      </c>
      <c r="Q28" s="69">
        <v>50388</v>
      </c>
      <c r="R28" s="70">
        <v>11.115741843296</v>
      </c>
      <c r="S28" s="69">
        <v>23.727078443980101</v>
      </c>
      <c r="T28" s="69">
        <v>24.2129156505517</v>
      </c>
      <c r="U28" s="71">
        <v>-2.0476065256778901</v>
      </c>
    </row>
    <row r="29" spans="1:21" ht="12" thickBot="1" x14ac:dyDescent="0.2">
      <c r="A29" s="54"/>
      <c r="B29" s="43" t="s">
        <v>27</v>
      </c>
      <c r="C29" s="44"/>
      <c r="D29" s="69">
        <v>822365.93180000002</v>
      </c>
      <c r="E29" s="69">
        <v>699785.18610000005</v>
      </c>
      <c r="F29" s="70">
        <v>117.516910636986</v>
      </c>
      <c r="G29" s="69">
        <v>623992.64159999997</v>
      </c>
      <c r="H29" s="70">
        <v>31.790966267061201</v>
      </c>
      <c r="I29" s="69">
        <v>119744.93610000001</v>
      </c>
      <c r="J29" s="70">
        <v>14.5610283049909</v>
      </c>
      <c r="K29" s="69">
        <v>78746.618499999997</v>
      </c>
      <c r="L29" s="70">
        <v>12.6197992171964</v>
      </c>
      <c r="M29" s="70">
        <v>0.52063591276621002</v>
      </c>
      <c r="N29" s="69">
        <v>10333433.7159</v>
      </c>
      <c r="O29" s="69">
        <v>223080209.59439999</v>
      </c>
      <c r="P29" s="69">
        <v>128201</v>
      </c>
      <c r="Q29" s="69">
        <v>108452</v>
      </c>
      <c r="R29" s="70">
        <v>18.209899310293999</v>
      </c>
      <c r="S29" s="69">
        <v>6.4146608201184101</v>
      </c>
      <c r="T29" s="69">
        <v>6.7135358849998203</v>
      </c>
      <c r="U29" s="71">
        <v>-4.6592496978801998</v>
      </c>
    </row>
    <row r="30" spans="1:21" ht="12" thickBot="1" x14ac:dyDescent="0.2">
      <c r="A30" s="54"/>
      <c r="B30" s="43" t="s">
        <v>28</v>
      </c>
      <c r="C30" s="44"/>
      <c r="D30" s="69">
        <v>1016127.2963</v>
      </c>
      <c r="E30" s="69">
        <v>928437.26899999997</v>
      </c>
      <c r="F30" s="70">
        <v>109.44490599719801</v>
      </c>
      <c r="G30" s="69">
        <v>771342.88320000004</v>
      </c>
      <c r="H30" s="70">
        <v>31.734837830419199</v>
      </c>
      <c r="I30" s="69">
        <v>121680.9412</v>
      </c>
      <c r="J30" s="70">
        <v>11.974970226966001</v>
      </c>
      <c r="K30" s="69">
        <v>66874.515899999999</v>
      </c>
      <c r="L30" s="70">
        <v>8.6698817551234502</v>
      </c>
      <c r="M30" s="70">
        <v>0.81954126414842599</v>
      </c>
      <c r="N30" s="69">
        <v>13722053.723999999</v>
      </c>
      <c r="O30" s="69">
        <v>394766537.04970002</v>
      </c>
      <c r="P30" s="69">
        <v>83527</v>
      </c>
      <c r="Q30" s="69">
        <v>61882</v>
      </c>
      <c r="R30" s="70">
        <v>34.977861090462497</v>
      </c>
      <c r="S30" s="69">
        <v>12.1652555018138</v>
      </c>
      <c r="T30" s="69">
        <v>12.5866112181248</v>
      </c>
      <c r="U30" s="71">
        <v>-3.4635993978771098</v>
      </c>
    </row>
    <row r="31" spans="1:21" ht="12" thickBot="1" x14ac:dyDescent="0.2">
      <c r="A31" s="54"/>
      <c r="B31" s="43" t="s">
        <v>29</v>
      </c>
      <c r="C31" s="44"/>
      <c r="D31" s="69">
        <v>961411.91150000005</v>
      </c>
      <c r="E31" s="69">
        <v>521666.0257</v>
      </c>
      <c r="F31" s="70">
        <v>184.296439510303</v>
      </c>
      <c r="G31" s="69">
        <v>473010.27470000001</v>
      </c>
      <c r="H31" s="70">
        <v>103.253917076064</v>
      </c>
      <c r="I31" s="69">
        <v>163948.51730000001</v>
      </c>
      <c r="J31" s="70">
        <v>17.0528901648625</v>
      </c>
      <c r="K31" s="69">
        <v>26502.184300000001</v>
      </c>
      <c r="L31" s="70">
        <v>5.60287708693191</v>
      </c>
      <c r="M31" s="70">
        <v>5.1862265934057401</v>
      </c>
      <c r="N31" s="69">
        <v>38274630.908299997</v>
      </c>
      <c r="O31" s="69">
        <v>403532037.53070003</v>
      </c>
      <c r="P31" s="69">
        <v>31917</v>
      </c>
      <c r="Q31" s="69">
        <v>33465</v>
      </c>
      <c r="R31" s="70">
        <v>-4.6257283729269396</v>
      </c>
      <c r="S31" s="69">
        <v>30.122251825046199</v>
      </c>
      <c r="T31" s="69">
        <v>42.933894737785799</v>
      </c>
      <c r="U31" s="71">
        <v>-42.532155255693198</v>
      </c>
    </row>
    <row r="32" spans="1:21" ht="12" thickBot="1" x14ac:dyDescent="0.2">
      <c r="A32" s="54"/>
      <c r="B32" s="43" t="s">
        <v>30</v>
      </c>
      <c r="C32" s="44"/>
      <c r="D32" s="69">
        <v>116756.4905</v>
      </c>
      <c r="E32" s="69">
        <v>127029.3077</v>
      </c>
      <c r="F32" s="70">
        <v>91.913033782518198</v>
      </c>
      <c r="G32" s="69">
        <v>104138.1651</v>
      </c>
      <c r="H32" s="70">
        <v>12.1169077521993</v>
      </c>
      <c r="I32" s="69">
        <v>31583.5226</v>
      </c>
      <c r="J32" s="70">
        <v>27.050763914490901</v>
      </c>
      <c r="K32" s="69">
        <v>29632.573100000001</v>
      </c>
      <c r="L32" s="70">
        <v>28.455055907260299</v>
      </c>
      <c r="M32" s="70">
        <v>6.5838005137663996E-2</v>
      </c>
      <c r="N32" s="69">
        <v>1419152.8366</v>
      </c>
      <c r="O32" s="69">
        <v>39671136.811800003</v>
      </c>
      <c r="P32" s="69">
        <v>23682</v>
      </c>
      <c r="Q32" s="69">
        <v>23099</v>
      </c>
      <c r="R32" s="70">
        <v>2.52391878436296</v>
      </c>
      <c r="S32" s="69">
        <v>4.9301786377839703</v>
      </c>
      <c r="T32" s="69">
        <v>4.2127958223299702</v>
      </c>
      <c r="U32" s="71">
        <v>14.550848319290299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15.1328</v>
      </c>
      <c r="O33" s="69">
        <v>288.75150000000002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253949.76670000001</v>
      </c>
      <c r="E35" s="69">
        <v>219121.87090000001</v>
      </c>
      <c r="F35" s="70">
        <v>115.894303775772</v>
      </c>
      <c r="G35" s="69">
        <v>167927.75279999999</v>
      </c>
      <c r="H35" s="70">
        <v>51.225608909595302</v>
      </c>
      <c r="I35" s="69">
        <v>29995.2111</v>
      </c>
      <c r="J35" s="70">
        <v>11.8114741705726</v>
      </c>
      <c r="K35" s="69">
        <v>15324.9884</v>
      </c>
      <c r="L35" s="70">
        <v>9.1259414506974803</v>
      </c>
      <c r="M35" s="70">
        <v>0.95727463650151901</v>
      </c>
      <c r="N35" s="69">
        <v>4039115.7464999999</v>
      </c>
      <c r="O35" s="69">
        <v>62812421.290299997</v>
      </c>
      <c r="P35" s="69">
        <v>17082</v>
      </c>
      <c r="Q35" s="69">
        <v>18829</v>
      </c>
      <c r="R35" s="70">
        <v>-9.27824101120612</v>
      </c>
      <c r="S35" s="69">
        <v>14.8665125102447</v>
      </c>
      <c r="T35" s="69">
        <v>13.488432375590801</v>
      </c>
      <c r="U35" s="71">
        <v>9.2696934382169704</v>
      </c>
    </row>
    <row r="36" spans="1:21" ht="12" customHeight="1" thickBot="1" x14ac:dyDescent="0.2">
      <c r="A36" s="54"/>
      <c r="B36" s="43" t="s">
        <v>69</v>
      </c>
      <c r="C36" s="44"/>
      <c r="D36" s="69">
        <v>82665.899999999994</v>
      </c>
      <c r="E36" s="72"/>
      <c r="F36" s="72"/>
      <c r="G36" s="69">
        <v>22724.78</v>
      </c>
      <c r="H36" s="70">
        <v>263.76985827805601</v>
      </c>
      <c r="I36" s="69">
        <v>2520.4499999999998</v>
      </c>
      <c r="J36" s="70">
        <v>3.0489597282555398</v>
      </c>
      <c r="K36" s="69">
        <v>673.51</v>
      </c>
      <c r="L36" s="70">
        <v>2.9637690661911802</v>
      </c>
      <c r="M36" s="70">
        <v>2.7422606939763301</v>
      </c>
      <c r="N36" s="69">
        <v>2456870.21</v>
      </c>
      <c r="O36" s="69">
        <v>30346880.609999999</v>
      </c>
      <c r="P36" s="69">
        <v>347</v>
      </c>
      <c r="Q36" s="69">
        <v>62</v>
      </c>
      <c r="R36" s="70">
        <v>459.677419354839</v>
      </c>
      <c r="S36" s="69">
        <v>238.23025936599399</v>
      </c>
      <c r="T36" s="69">
        <v>2485.5393548387101</v>
      </c>
      <c r="U36" s="71">
        <v>-943.334864955238</v>
      </c>
    </row>
    <row r="37" spans="1:21" ht="12" thickBot="1" x14ac:dyDescent="0.2">
      <c r="A37" s="54"/>
      <c r="B37" s="43" t="s">
        <v>36</v>
      </c>
      <c r="C37" s="44"/>
      <c r="D37" s="69">
        <v>464460.85</v>
      </c>
      <c r="E37" s="69">
        <v>119108.79829999999</v>
      </c>
      <c r="F37" s="70">
        <v>389.94671815104698</v>
      </c>
      <c r="G37" s="69">
        <v>277819.09000000003</v>
      </c>
      <c r="H37" s="70">
        <v>67.181042166684804</v>
      </c>
      <c r="I37" s="69">
        <v>-56061.96</v>
      </c>
      <c r="J37" s="70">
        <v>-12.0703305779163</v>
      </c>
      <c r="K37" s="69">
        <v>-26134.6</v>
      </c>
      <c r="L37" s="70">
        <v>-9.40705694486293</v>
      </c>
      <c r="M37" s="70">
        <v>1.1451240883732701</v>
      </c>
      <c r="N37" s="69">
        <v>9301756.6999999993</v>
      </c>
      <c r="O37" s="69">
        <v>157367311.44</v>
      </c>
      <c r="P37" s="69">
        <v>202</v>
      </c>
      <c r="Q37" s="69">
        <v>78</v>
      </c>
      <c r="R37" s="70">
        <v>158.97435897435901</v>
      </c>
      <c r="S37" s="69">
        <v>2299.3111386138598</v>
      </c>
      <c r="T37" s="69">
        <v>2336.90551282051</v>
      </c>
      <c r="U37" s="71">
        <v>-1.6350277078775599</v>
      </c>
    </row>
    <row r="38" spans="1:21" ht="12" thickBot="1" x14ac:dyDescent="0.2">
      <c r="A38" s="54"/>
      <c r="B38" s="43" t="s">
        <v>37</v>
      </c>
      <c r="C38" s="44"/>
      <c r="D38" s="69">
        <v>44177.78</v>
      </c>
      <c r="E38" s="69">
        <v>66175.534700000004</v>
      </c>
      <c r="F38" s="70">
        <v>66.758478341392205</v>
      </c>
      <c r="G38" s="69">
        <v>29271.8</v>
      </c>
      <c r="H38" s="70">
        <v>50.922662767578402</v>
      </c>
      <c r="I38" s="69">
        <v>-1368.37</v>
      </c>
      <c r="J38" s="70">
        <v>-3.0974168462064</v>
      </c>
      <c r="K38" s="69">
        <v>-2663.23</v>
      </c>
      <c r="L38" s="70">
        <v>-9.0982788895797295</v>
      </c>
      <c r="M38" s="70">
        <v>-0.48619908907604698</v>
      </c>
      <c r="N38" s="69">
        <v>5764305.2400000002</v>
      </c>
      <c r="O38" s="69">
        <v>139276490.25</v>
      </c>
      <c r="P38" s="69">
        <v>19</v>
      </c>
      <c r="Q38" s="69">
        <v>14</v>
      </c>
      <c r="R38" s="70">
        <v>35.714285714285701</v>
      </c>
      <c r="S38" s="69">
        <v>2325.14631578947</v>
      </c>
      <c r="T38" s="69">
        <v>2839.8657142857101</v>
      </c>
      <c r="U38" s="71">
        <v>-22.137075632656501</v>
      </c>
    </row>
    <row r="39" spans="1:21" ht="12" thickBot="1" x14ac:dyDescent="0.2">
      <c r="A39" s="54"/>
      <c r="B39" s="43" t="s">
        <v>38</v>
      </c>
      <c r="C39" s="44"/>
      <c r="D39" s="69">
        <v>103147.89</v>
      </c>
      <c r="E39" s="69">
        <v>62075.523300000001</v>
      </c>
      <c r="F39" s="70">
        <v>166.165155791768</v>
      </c>
      <c r="G39" s="69">
        <v>71316.31</v>
      </c>
      <c r="H39" s="70">
        <v>44.634362041446103</v>
      </c>
      <c r="I39" s="69">
        <v>-23988.11</v>
      </c>
      <c r="J39" s="70">
        <v>-23.256035581532501</v>
      </c>
      <c r="K39" s="69">
        <v>-9853.86</v>
      </c>
      <c r="L39" s="70">
        <v>-13.8171198145277</v>
      </c>
      <c r="M39" s="70">
        <v>1.43438713356999</v>
      </c>
      <c r="N39" s="69">
        <v>5078356.13</v>
      </c>
      <c r="O39" s="69">
        <v>105107775.27</v>
      </c>
      <c r="P39" s="69">
        <v>50</v>
      </c>
      <c r="Q39" s="69">
        <v>47</v>
      </c>
      <c r="R39" s="70">
        <v>6.3829787234042499</v>
      </c>
      <c r="S39" s="69">
        <v>2062.9578000000001</v>
      </c>
      <c r="T39" s="69">
        <v>1751.6727659574501</v>
      </c>
      <c r="U39" s="71">
        <v>15.0892584444797</v>
      </c>
    </row>
    <row r="40" spans="1:21" ht="12" thickBot="1" x14ac:dyDescent="0.2">
      <c r="A40" s="54"/>
      <c r="B40" s="43" t="s">
        <v>72</v>
      </c>
      <c r="C40" s="44"/>
      <c r="D40" s="69">
        <v>37.6</v>
      </c>
      <c r="E40" s="72"/>
      <c r="F40" s="72"/>
      <c r="G40" s="69">
        <v>32.11</v>
      </c>
      <c r="H40" s="70">
        <v>17.097477421364101</v>
      </c>
      <c r="I40" s="69">
        <v>-3680.35</v>
      </c>
      <c r="J40" s="70">
        <v>-9788.1648936170204</v>
      </c>
      <c r="K40" s="69">
        <v>17.579999999999998</v>
      </c>
      <c r="L40" s="70">
        <v>54.749299283712297</v>
      </c>
      <c r="M40" s="70">
        <v>-210.34869169510799</v>
      </c>
      <c r="N40" s="69">
        <v>166.15</v>
      </c>
      <c r="O40" s="69">
        <v>4427.75</v>
      </c>
      <c r="P40" s="69">
        <v>4</v>
      </c>
      <c r="Q40" s="69">
        <v>1</v>
      </c>
      <c r="R40" s="70">
        <v>300</v>
      </c>
      <c r="S40" s="69">
        <v>9.4</v>
      </c>
      <c r="T40" s="69">
        <v>0.09</v>
      </c>
      <c r="U40" s="71">
        <v>99.042553191489404</v>
      </c>
    </row>
    <row r="41" spans="1:21" ht="12" customHeight="1" thickBot="1" x14ac:dyDescent="0.2">
      <c r="A41" s="54"/>
      <c r="B41" s="43" t="s">
        <v>33</v>
      </c>
      <c r="C41" s="44"/>
      <c r="D41" s="69">
        <v>109023.0766</v>
      </c>
      <c r="E41" s="69">
        <v>72120.156799999997</v>
      </c>
      <c r="F41" s="70">
        <v>151.168662739236</v>
      </c>
      <c r="G41" s="69">
        <v>182846.1537</v>
      </c>
      <c r="H41" s="70">
        <v>-40.374421668788997</v>
      </c>
      <c r="I41" s="69">
        <v>7313.6404000000002</v>
      </c>
      <c r="J41" s="70">
        <v>6.7083415989381496</v>
      </c>
      <c r="K41" s="69">
        <v>8175.7183000000005</v>
      </c>
      <c r="L41" s="70">
        <v>4.4713646607049196</v>
      </c>
      <c r="M41" s="70">
        <v>-0.105443689271926</v>
      </c>
      <c r="N41" s="69">
        <v>1688787.301</v>
      </c>
      <c r="O41" s="69">
        <v>61989426.426899999</v>
      </c>
      <c r="P41" s="69">
        <v>227</v>
      </c>
      <c r="Q41" s="69">
        <v>152</v>
      </c>
      <c r="R41" s="70">
        <v>49.342105263157897</v>
      </c>
      <c r="S41" s="69">
        <v>480.27787048458202</v>
      </c>
      <c r="T41" s="69">
        <v>388.11290394736801</v>
      </c>
      <c r="U41" s="71">
        <v>19.189925707845401</v>
      </c>
    </row>
    <row r="42" spans="1:21" ht="12" thickBot="1" x14ac:dyDescent="0.2">
      <c r="A42" s="54"/>
      <c r="B42" s="43" t="s">
        <v>34</v>
      </c>
      <c r="C42" s="44"/>
      <c r="D42" s="69">
        <v>576443.78799999994</v>
      </c>
      <c r="E42" s="69">
        <v>227426.19680000001</v>
      </c>
      <c r="F42" s="70">
        <v>253.464111043869</v>
      </c>
      <c r="G42" s="69">
        <v>376341.58669999999</v>
      </c>
      <c r="H42" s="70">
        <v>53.170366595576702</v>
      </c>
      <c r="I42" s="69">
        <v>36717.665000000001</v>
      </c>
      <c r="J42" s="70">
        <v>6.3696869953952904</v>
      </c>
      <c r="K42" s="69">
        <v>24079.422699999999</v>
      </c>
      <c r="L42" s="70">
        <v>6.3982890945280699</v>
      </c>
      <c r="M42" s="70">
        <v>0.52485653237857699</v>
      </c>
      <c r="N42" s="69">
        <v>7017213.0559</v>
      </c>
      <c r="O42" s="69">
        <v>156288309.18349999</v>
      </c>
      <c r="P42" s="69">
        <v>4760</v>
      </c>
      <c r="Q42" s="69">
        <v>2036</v>
      </c>
      <c r="R42" s="70">
        <v>133.79174852652301</v>
      </c>
      <c r="S42" s="69">
        <v>121.101636134454</v>
      </c>
      <c r="T42" s="69">
        <v>184.69351478389001</v>
      </c>
      <c r="U42" s="71">
        <v>-52.511163910975597</v>
      </c>
    </row>
    <row r="43" spans="1:21" ht="12" thickBot="1" x14ac:dyDescent="0.2">
      <c r="A43" s="54"/>
      <c r="B43" s="43" t="s">
        <v>39</v>
      </c>
      <c r="C43" s="44"/>
      <c r="D43" s="69">
        <v>168091.17</v>
      </c>
      <c r="E43" s="69">
        <v>53529.7451</v>
      </c>
      <c r="F43" s="70">
        <v>314.01451601532102</v>
      </c>
      <c r="G43" s="69">
        <v>137792.45000000001</v>
      </c>
      <c r="H43" s="70">
        <v>21.988664836135801</v>
      </c>
      <c r="I43" s="69">
        <v>-13434.57</v>
      </c>
      <c r="J43" s="70">
        <v>-7.9924305363571397</v>
      </c>
      <c r="K43" s="69">
        <v>-15952.28</v>
      </c>
      <c r="L43" s="70">
        <v>-11.577034881083801</v>
      </c>
      <c r="M43" s="70">
        <v>-0.15782759580448699</v>
      </c>
      <c r="N43" s="69">
        <v>5406648.5899999999</v>
      </c>
      <c r="O43" s="69">
        <v>74021780.739999995</v>
      </c>
      <c r="P43" s="69">
        <v>145</v>
      </c>
      <c r="Q43" s="69">
        <v>95</v>
      </c>
      <c r="R43" s="70">
        <v>52.631578947368403</v>
      </c>
      <c r="S43" s="69">
        <v>1159.24944827586</v>
      </c>
      <c r="T43" s="69">
        <v>1240.0183157894701</v>
      </c>
      <c r="U43" s="71">
        <v>-6.9673414668204501</v>
      </c>
    </row>
    <row r="44" spans="1:21" ht="12" thickBot="1" x14ac:dyDescent="0.2">
      <c r="A44" s="54"/>
      <c r="B44" s="43" t="s">
        <v>40</v>
      </c>
      <c r="C44" s="44"/>
      <c r="D44" s="69">
        <v>64506.01</v>
      </c>
      <c r="E44" s="69">
        <v>11094.7647</v>
      </c>
      <c r="F44" s="70">
        <v>581.40944620483901</v>
      </c>
      <c r="G44" s="69">
        <v>82566.77</v>
      </c>
      <c r="H44" s="70">
        <v>-21.874126843038699</v>
      </c>
      <c r="I44" s="69">
        <v>8796.23</v>
      </c>
      <c r="J44" s="70">
        <v>13.636295284733899</v>
      </c>
      <c r="K44" s="69">
        <v>10577.83</v>
      </c>
      <c r="L44" s="70">
        <v>12.8112435547618</v>
      </c>
      <c r="M44" s="70">
        <v>-0.16842773990506599</v>
      </c>
      <c r="N44" s="69">
        <v>2205910.4900000002</v>
      </c>
      <c r="O44" s="69">
        <v>29484807.550000001</v>
      </c>
      <c r="P44" s="69">
        <v>66</v>
      </c>
      <c r="Q44" s="69">
        <v>79</v>
      </c>
      <c r="R44" s="70">
        <v>-16.455696202531598</v>
      </c>
      <c r="S44" s="69">
        <v>977.363787878788</v>
      </c>
      <c r="T44" s="69">
        <v>1112.39924050633</v>
      </c>
      <c r="U44" s="71">
        <v>-13.8162938204017</v>
      </c>
    </row>
    <row r="45" spans="1:21" ht="12" thickBot="1" x14ac:dyDescent="0.2">
      <c r="A45" s="55"/>
      <c r="B45" s="43" t="s">
        <v>35</v>
      </c>
      <c r="C45" s="44"/>
      <c r="D45" s="74">
        <v>11573.401900000001</v>
      </c>
      <c r="E45" s="75"/>
      <c r="F45" s="75"/>
      <c r="G45" s="74">
        <v>17196.159500000002</v>
      </c>
      <c r="H45" s="76">
        <v>-32.697752076561002</v>
      </c>
      <c r="I45" s="74">
        <v>661.44119999999998</v>
      </c>
      <c r="J45" s="76">
        <v>5.7151838821047098</v>
      </c>
      <c r="K45" s="74">
        <v>1562.7986000000001</v>
      </c>
      <c r="L45" s="76">
        <v>9.0880676002103904</v>
      </c>
      <c r="M45" s="76">
        <v>-0.57675851514072296</v>
      </c>
      <c r="N45" s="74">
        <v>201801.24590000001</v>
      </c>
      <c r="O45" s="74">
        <v>8479949.4006999992</v>
      </c>
      <c r="P45" s="74">
        <v>15</v>
      </c>
      <c r="Q45" s="74">
        <v>23</v>
      </c>
      <c r="R45" s="76">
        <v>-34.7826086956522</v>
      </c>
      <c r="S45" s="74">
        <v>771.56012666666697</v>
      </c>
      <c r="T45" s="74">
        <v>507.69470000000001</v>
      </c>
      <c r="U45" s="77">
        <v>34.198945428482901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B43:C43"/>
    <mergeCell ref="B44:C44"/>
    <mergeCell ref="B45:C45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89572</v>
      </c>
      <c r="D2" s="37">
        <v>1631802.35065385</v>
      </c>
      <c r="E2" s="37">
        <v>1036607.9295188</v>
      </c>
      <c r="F2" s="37">
        <v>595194.42113504303</v>
      </c>
      <c r="G2" s="37">
        <v>1036607.9295188</v>
      </c>
      <c r="H2" s="37">
        <v>0.36474663791025602</v>
      </c>
    </row>
    <row r="3" spans="1:8" x14ac:dyDescent="0.15">
      <c r="A3" s="37">
        <v>2</v>
      </c>
      <c r="B3" s="37">
        <v>13</v>
      </c>
      <c r="C3" s="37">
        <v>9335</v>
      </c>
      <c r="D3" s="37">
        <v>91519.456144414202</v>
      </c>
      <c r="E3" s="37">
        <v>70168.853888692203</v>
      </c>
      <c r="F3" s="37">
        <v>21350.602255721999</v>
      </c>
      <c r="G3" s="37">
        <v>70168.853888692203</v>
      </c>
      <c r="H3" s="37">
        <v>0.233290309571241</v>
      </c>
    </row>
    <row r="4" spans="1:8" x14ac:dyDescent="0.15">
      <c r="A4" s="37">
        <v>3</v>
      </c>
      <c r="B4" s="37">
        <v>14</v>
      </c>
      <c r="C4" s="37">
        <v>121948</v>
      </c>
      <c r="D4" s="37">
        <v>151332.567459716</v>
      </c>
      <c r="E4" s="37">
        <v>107494.68008497699</v>
      </c>
      <c r="F4" s="37">
        <v>43837.887374738697</v>
      </c>
      <c r="G4" s="37">
        <v>107494.68008497699</v>
      </c>
      <c r="H4" s="37">
        <v>0.28967913589656302</v>
      </c>
    </row>
    <row r="5" spans="1:8" x14ac:dyDescent="0.15">
      <c r="A5" s="37">
        <v>4</v>
      </c>
      <c r="B5" s="37">
        <v>15</v>
      </c>
      <c r="C5" s="37">
        <v>8748</v>
      </c>
      <c r="D5" s="37">
        <v>181364.704864103</v>
      </c>
      <c r="E5" s="37">
        <v>127940.002255556</v>
      </c>
      <c r="F5" s="37">
        <v>53424.702608546999</v>
      </c>
      <c r="G5" s="37">
        <v>127940.002255556</v>
      </c>
      <c r="H5" s="37">
        <v>0.294570559627786</v>
      </c>
    </row>
    <row r="6" spans="1:8" x14ac:dyDescent="0.15">
      <c r="A6" s="37">
        <v>5</v>
      </c>
      <c r="B6" s="37">
        <v>16</v>
      </c>
      <c r="C6" s="37">
        <v>24284</v>
      </c>
      <c r="D6" s="37">
        <v>2691914.7867709398</v>
      </c>
      <c r="E6" s="37">
        <v>1516879.0189299099</v>
      </c>
      <c r="F6" s="37">
        <v>1175035.7678410299</v>
      </c>
      <c r="G6" s="37">
        <v>1516879.0189299099</v>
      </c>
      <c r="H6" s="37">
        <v>0.43650555865125601</v>
      </c>
    </row>
    <row r="7" spans="1:8" x14ac:dyDescent="0.15">
      <c r="A7" s="37">
        <v>6</v>
      </c>
      <c r="B7" s="37">
        <v>17</v>
      </c>
      <c r="C7" s="37">
        <v>32966</v>
      </c>
      <c r="D7" s="37">
        <v>977855.53691196605</v>
      </c>
      <c r="E7" s="37">
        <v>591359.98753504304</v>
      </c>
      <c r="F7" s="37">
        <v>386495.54937692301</v>
      </c>
      <c r="G7" s="37">
        <v>591359.98753504304</v>
      </c>
      <c r="H7" s="37">
        <v>0.39524810648151798</v>
      </c>
    </row>
    <row r="8" spans="1:8" x14ac:dyDescent="0.15">
      <c r="A8" s="37">
        <v>7</v>
      </c>
      <c r="B8" s="37">
        <v>18</v>
      </c>
      <c r="C8" s="37">
        <v>123277</v>
      </c>
      <c r="D8" s="37">
        <v>229954.26597265</v>
      </c>
      <c r="E8" s="37">
        <v>180722.340223932</v>
      </c>
      <c r="F8" s="37">
        <v>49231.925748717898</v>
      </c>
      <c r="G8" s="37">
        <v>180722.340223932</v>
      </c>
      <c r="H8" s="37">
        <v>0.21409442238646501</v>
      </c>
    </row>
    <row r="9" spans="1:8" x14ac:dyDescent="0.15">
      <c r="A9" s="37">
        <v>8</v>
      </c>
      <c r="B9" s="37">
        <v>19</v>
      </c>
      <c r="C9" s="37">
        <v>49682</v>
      </c>
      <c r="D9" s="37">
        <v>819049.49765555502</v>
      </c>
      <c r="E9" s="37">
        <v>561907.40747179498</v>
      </c>
      <c r="F9" s="37">
        <v>257142.090183761</v>
      </c>
      <c r="G9" s="37">
        <v>561907.40747179498</v>
      </c>
      <c r="H9" s="37">
        <v>0.313951831873169</v>
      </c>
    </row>
    <row r="10" spans="1:8" x14ac:dyDescent="0.15">
      <c r="A10" s="37">
        <v>9</v>
      </c>
      <c r="B10" s="37">
        <v>21</v>
      </c>
      <c r="C10" s="37">
        <v>1118577</v>
      </c>
      <c r="D10" s="37">
        <v>2574188.71298547</v>
      </c>
      <c r="E10" s="37">
        <v>2203334.6523675201</v>
      </c>
      <c r="F10" s="37">
        <v>370854.060617949</v>
      </c>
      <c r="G10" s="37">
        <v>2203334.6523675201</v>
      </c>
      <c r="H10" s="37">
        <v>0.14406638439022701</v>
      </c>
    </row>
    <row r="11" spans="1:8" x14ac:dyDescent="0.15">
      <c r="A11" s="37">
        <v>10</v>
      </c>
      <c r="B11" s="37">
        <v>22</v>
      </c>
      <c r="C11" s="37">
        <v>35791</v>
      </c>
      <c r="D11" s="37">
        <v>477937.118613675</v>
      </c>
      <c r="E11" s="37">
        <v>419803.44999658101</v>
      </c>
      <c r="F11" s="37">
        <v>58133.668617094001</v>
      </c>
      <c r="G11" s="37">
        <v>419803.44999658101</v>
      </c>
      <c r="H11" s="37">
        <v>0.121634554741676</v>
      </c>
    </row>
    <row r="12" spans="1:8" x14ac:dyDescent="0.15">
      <c r="A12" s="37">
        <v>11</v>
      </c>
      <c r="B12" s="37">
        <v>23</v>
      </c>
      <c r="C12" s="37">
        <v>248556.83100000001</v>
      </c>
      <c r="D12" s="37">
        <v>2994984.8387273499</v>
      </c>
      <c r="E12" s="37">
        <v>2384869.03890171</v>
      </c>
      <c r="F12" s="37">
        <v>610115.79982564098</v>
      </c>
      <c r="G12" s="37">
        <v>2384869.03890171</v>
      </c>
      <c r="H12" s="37">
        <v>0.20371248359470701</v>
      </c>
    </row>
    <row r="13" spans="1:8" x14ac:dyDescent="0.15">
      <c r="A13" s="37">
        <v>12</v>
      </c>
      <c r="B13" s="37">
        <v>24</v>
      </c>
      <c r="C13" s="37">
        <v>40785</v>
      </c>
      <c r="D13" s="37">
        <v>1539010.9638265001</v>
      </c>
      <c r="E13" s="37">
        <v>1014268.89287949</v>
      </c>
      <c r="F13" s="37">
        <v>524742.07094700902</v>
      </c>
      <c r="G13" s="37">
        <v>1014268.89287949</v>
      </c>
      <c r="H13" s="37">
        <v>0.34096058006131702</v>
      </c>
    </row>
    <row r="14" spans="1:8" x14ac:dyDescent="0.15">
      <c r="A14" s="37">
        <v>13</v>
      </c>
      <c r="B14" s="37">
        <v>25</v>
      </c>
      <c r="C14" s="37">
        <v>228387</v>
      </c>
      <c r="D14" s="37">
        <v>5339997.9852999998</v>
      </c>
      <c r="E14" s="37">
        <v>3239193.1694999998</v>
      </c>
      <c r="F14" s="37">
        <v>2100804.8158</v>
      </c>
      <c r="G14" s="37">
        <v>3239193.1694999998</v>
      </c>
      <c r="H14" s="37">
        <v>0.39340928996286501</v>
      </c>
    </row>
    <row r="15" spans="1:8" x14ac:dyDescent="0.15">
      <c r="A15" s="37">
        <v>14</v>
      </c>
      <c r="B15" s="37">
        <v>26</v>
      </c>
      <c r="C15" s="37">
        <v>195469</v>
      </c>
      <c r="D15" s="37">
        <v>1639231.92397265</v>
      </c>
      <c r="E15" s="37">
        <v>1016130.1003794899</v>
      </c>
      <c r="F15" s="37">
        <v>623101.823593162</v>
      </c>
      <c r="G15" s="37">
        <v>1016130.1003794899</v>
      </c>
      <c r="H15" s="37">
        <v>0.38011816051208103</v>
      </c>
    </row>
    <row r="16" spans="1:8" x14ac:dyDescent="0.15">
      <c r="A16" s="37">
        <v>15</v>
      </c>
      <c r="B16" s="37">
        <v>27</v>
      </c>
      <c r="C16" s="37">
        <v>196635.905</v>
      </c>
      <c r="D16" s="37">
        <v>1786565.4972999999</v>
      </c>
      <c r="E16" s="37">
        <v>1426445.2655</v>
      </c>
      <c r="F16" s="37">
        <v>360120.23180000001</v>
      </c>
      <c r="G16" s="37">
        <v>1426445.2655</v>
      </c>
      <c r="H16" s="37">
        <v>0.20157124513164601</v>
      </c>
    </row>
    <row r="17" spans="1:8" x14ac:dyDescent="0.15">
      <c r="A17" s="37">
        <v>16</v>
      </c>
      <c r="B17" s="37">
        <v>29</v>
      </c>
      <c r="C17" s="37">
        <v>379026</v>
      </c>
      <c r="D17" s="37">
        <v>5966471.8743179496</v>
      </c>
      <c r="E17" s="37">
        <v>4525519.9247222198</v>
      </c>
      <c r="F17" s="37">
        <v>1440951.9495957301</v>
      </c>
      <c r="G17" s="37">
        <v>4525519.9247222198</v>
      </c>
      <c r="H17" s="37">
        <v>0.24150821120906499</v>
      </c>
    </row>
    <row r="18" spans="1:8" x14ac:dyDescent="0.15">
      <c r="A18" s="37">
        <v>17</v>
      </c>
      <c r="B18" s="37">
        <v>31</v>
      </c>
      <c r="C18" s="37">
        <v>30356.55</v>
      </c>
      <c r="D18" s="37">
        <v>289583.48502487002</v>
      </c>
      <c r="E18" s="37">
        <v>237512.01757421001</v>
      </c>
      <c r="F18" s="37">
        <v>52071.467450659897</v>
      </c>
      <c r="G18" s="37">
        <v>237512.01757421001</v>
      </c>
      <c r="H18" s="37">
        <v>0.179815045206007</v>
      </c>
    </row>
    <row r="19" spans="1:8" x14ac:dyDescent="0.15">
      <c r="A19" s="37">
        <v>18</v>
      </c>
      <c r="B19" s="37">
        <v>32</v>
      </c>
      <c r="C19" s="37">
        <v>35145.892</v>
      </c>
      <c r="D19" s="37">
        <v>456884.367831223</v>
      </c>
      <c r="E19" s="37">
        <v>446675.03928374202</v>
      </c>
      <c r="F19" s="37">
        <v>10209.3285474809</v>
      </c>
      <c r="G19" s="37">
        <v>446675.03928374202</v>
      </c>
      <c r="H19" s="37">
        <v>2.23455413805103E-2</v>
      </c>
    </row>
    <row r="20" spans="1:8" x14ac:dyDescent="0.15">
      <c r="A20" s="37">
        <v>19</v>
      </c>
      <c r="B20" s="37">
        <v>33</v>
      </c>
      <c r="C20" s="37">
        <v>49961.921000000002</v>
      </c>
      <c r="D20" s="37">
        <v>711426.66816959402</v>
      </c>
      <c r="E20" s="37">
        <v>570959.71728993906</v>
      </c>
      <c r="F20" s="37">
        <v>140466.95087965499</v>
      </c>
      <c r="G20" s="37">
        <v>570959.71728993906</v>
      </c>
      <c r="H20" s="37">
        <v>0.197444033467367</v>
      </c>
    </row>
    <row r="21" spans="1:8" x14ac:dyDescent="0.15">
      <c r="A21" s="37">
        <v>20</v>
      </c>
      <c r="B21" s="37">
        <v>34</v>
      </c>
      <c r="C21" s="37">
        <v>48240.7</v>
      </c>
      <c r="D21" s="37">
        <v>295156.50200844102</v>
      </c>
      <c r="E21" s="37">
        <v>216755.148500882</v>
      </c>
      <c r="F21" s="37">
        <v>78401.353507559601</v>
      </c>
      <c r="G21" s="37">
        <v>216755.148500882</v>
      </c>
      <c r="H21" s="37">
        <v>0.26562638117088599</v>
      </c>
    </row>
    <row r="22" spans="1:8" x14ac:dyDescent="0.15">
      <c r="A22" s="37">
        <v>21</v>
      </c>
      <c r="B22" s="37">
        <v>35</v>
      </c>
      <c r="C22" s="37">
        <v>46963.453999999998</v>
      </c>
      <c r="D22" s="37">
        <v>1328455.39468584</v>
      </c>
      <c r="E22" s="37">
        <v>1258057.1984584101</v>
      </c>
      <c r="F22" s="37">
        <v>70398.196227433597</v>
      </c>
      <c r="G22" s="37">
        <v>1258057.1984584101</v>
      </c>
      <c r="H22" s="37">
        <v>5.29925178587436E-2</v>
      </c>
    </row>
    <row r="23" spans="1:8" x14ac:dyDescent="0.15">
      <c r="A23" s="37">
        <v>22</v>
      </c>
      <c r="B23" s="37">
        <v>36</v>
      </c>
      <c r="C23" s="37">
        <v>183745.21</v>
      </c>
      <c r="D23" s="37">
        <v>822365.92890088505</v>
      </c>
      <c r="E23" s="37">
        <v>702620.99205681204</v>
      </c>
      <c r="F23" s="37">
        <v>119744.936844073</v>
      </c>
      <c r="G23" s="37">
        <v>702620.99205681204</v>
      </c>
      <c r="H23" s="37">
        <v>0.14561028446802901</v>
      </c>
    </row>
    <row r="24" spans="1:8" x14ac:dyDescent="0.15">
      <c r="A24" s="37">
        <v>23</v>
      </c>
      <c r="B24" s="37">
        <v>37</v>
      </c>
      <c r="C24" s="37">
        <v>151600.58900000001</v>
      </c>
      <c r="D24" s="37">
        <v>1016127.36932539</v>
      </c>
      <c r="E24" s="37">
        <v>894446.35241833399</v>
      </c>
      <c r="F24" s="37">
        <v>121681.016907057</v>
      </c>
      <c r="G24" s="37">
        <v>894446.35241833399</v>
      </c>
      <c r="H24" s="37">
        <v>0.119749768169163</v>
      </c>
    </row>
    <row r="25" spans="1:8" x14ac:dyDescent="0.15">
      <c r="A25" s="37">
        <v>24</v>
      </c>
      <c r="B25" s="37">
        <v>38</v>
      </c>
      <c r="C25" s="37">
        <v>148050.541</v>
      </c>
      <c r="D25" s="37">
        <v>961411.84405132697</v>
      </c>
      <c r="E25" s="37">
        <v>797463.37818938098</v>
      </c>
      <c r="F25" s="37">
        <v>163948.46586194701</v>
      </c>
      <c r="G25" s="37">
        <v>797463.37818938098</v>
      </c>
      <c r="H25" s="37">
        <v>0.170528860109606</v>
      </c>
    </row>
    <row r="26" spans="1:8" x14ac:dyDescent="0.15">
      <c r="A26" s="37">
        <v>25</v>
      </c>
      <c r="B26" s="37">
        <v>39</v>
      </c>
      <c r="C26" s="37">
        <v>71838.966</v>
      </c>
      <c r="D26" s="37">
        <v>116756.434717654</v>
      </c>
      <c r="E26" s="37">
        <v>85172.970945953595</v>
      </c>
      <c r="F26" s="37">
        <v>31583.463771700099</v>
      </c>
      <c r="G26" s="37">
        <v>85172.970945953595</v>
      </c>
      <c r="H26" s="37">
        <v>0.27050726452959001</v>
      </c>
    </row>
    <row r="27" spans="1:8" x14ac:dyDescent="0.15">
      <c r="A27" s="37">
        <v>26</v>
      </c>
      <c r="B27" s="37">
        <v>42</v>
      </c>
      <c r="C27" s="37">
        <v>14648.625</v>
      </c>
      <c r="D27" s="37">
        <v>253949.76610000001</v>
      </c>
      <c r="E27" s="37">
        <v>223954.55859999999</v>
      </c>
      <c r="F27" s="37">
        <v>29995.2075</v>
      </c>
      <c r="G27" s="37">
        <v>223954.55859999999</v>
      </c>
      <c r="H27" s="37">
        <v>0.11811472780876101</v>
      </c>
    </row>
    <row r="28" spans="1:8" x14ac:dyDescent="0.15">
      <c r="A28" s="37">
        <v>27</v>
      </c>
      <c r="B28" s="37">
        <v>75</v>
      </c>
      <c r="C28" s="37">
        <v>222</v>
      </c>
      <c r="D28" s="37">
        <v>109023.07692307699</v>
      </c>
      <c r="E28" s="37">
        <v>101709.43589743599</v>
      </c>
      <c r="F28" s="37">
        <v>7313.64102564103</v>
      </c>
      <c r="G28" s="37">
        <v>101709.43589743599</v>
      </c>
      <c r="H28" s="37">
        <v>6.7083421529198703E-2</v>
      </c>
    </row>
    <row r="29" spans="1:8" x14ac:dyDescent="0.15">
      <c r="A29" s="37">
        <v>28</v>
      </c>
      <c r="B29" s="37">
        <v>76</v>
      </c>
      <c r="C29" s="37">
        <v>5138</v>
      </c>
      <c r="D29" s="37">
        <v>576443.68492820498</v>
      </c>
      <c r="E29" s="37">
        <v>539726.12479316199</v>
      </c>
      <c r="F29" s="37">
        <v>36717.560135042702</v>
      </c>
      <c r="G29" s="37">
        <v>539726.12479316199</v>
      </c>
      <c r="H29" s="37">
        <v>6.3696699426268905E-2</v>
      </c>
    </row>
    <row r="30" spans="1:8" x14ac:dyDescent="0.15">
      <c r="A30" s="37">
        <v>29</v>
      </c>
      <c r="B30" s="37">
        <v>99</v>
      </c>
      <c r="C30" s="37">
        <v>15</v>
      </c>
      <c r="D30" s="37">
        <v>11573.402163225201</v>
      </c>
      <c r="E30" s="37">
        <v>10911.9607140156</v>
      </c>
      <c r="F30" s="37">
        <v>661.44144920959104</v>
      </c>
      <c r="G30" s="37">
        <v>10911.9607140156</v>
      </c>
      <c r="H30" s="37">
        <v>5.7151859054145798E-2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53</v>
      </c>
      <c r="D32" s="34">
        <v>82665.899999999994</v>
      </c>
      <c r="E32" s="34">
        <v>80145.45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176</v>
      </c>
      <c r="D33" s="34">
        <v>464460.85</v>
      </c>
      <c r="E33" s="34">
        <v>520522.81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15</v>
      </c>
      <c r="D34" s="34">
        <v>44177.78</v>
      </c>
      <c r="E34" s="34">
        <v>45546.15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48</v>
      </c>
      <c r="D35" s="34">
        <v>103147.89</v>
      </c>
      <c r="E35" s="34">
        <v>127136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62</v>
      </c>
      <c r="D36" s="34">
        <v>37.6</v>
      </c>
      <c r="E36" s="34">
        <v>3717.95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129</v>
      </c>
      <c r="D37" s="34">
        <v>168091.17</v>
      </c>
      <c r="E37" s="34">
        <v>181525.74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54</v>
      </c>
      <c r="D38" s="34">
        <v>64506.01</v>
      </c>
      <c r="E38" s="34">
        <v>55709.78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2015-11-14T02:52:29Z</dcterms:modified>
</cp:coreProperties>
</file>