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0" i="2" l="1"/>
  <c r="H31" i="2"/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<sst xmlns="http://schemas.openxmlformats.org/spreadsheetml/2006/main" count="112" uniqueCount="70">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</sst>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9" sqref="L1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19606039.0854</v>
      </c>
      <c r="F3" s="25">
        <f>RA!I7</f>
        <v>2475500.6047999999</v>
      </c>
      <c r="G3" s="16">
        <f>E3-F3</f>
        <v>17130538.480599999</v>
      </c>
      <c r="H3" s="27">
        <f>RA!J7</f>
        <v>12.6262147801359</v>
      </c>
      <c r="I3" s="20">
        <f>SUM(I4:I38)</f>
        <v>19606048.308625303</v>
      </c>
      <c r="J3" s="21">
        <f>SUM(J4:J38)</f>
        <v>17130538.548405997</v>
      </c>
      <c r="K3" s="22">
        <f>E3-I3</f>
        <v>-9.2232253029942513</v>
      </c>
      <c r="L3" s="22">
        <f>G3-J3</f>
        <v>-6.7805998027324677E-2</v>
      </c>
    </row>
    <row r="4" spans="1:13" x14ac:dyDescent="0.15">
      <c r="A4" s="40">
        <f>RA!A8</f>
        <v>42065</v>
      </c>
      <c r="B4" s="12">
        <v>12</v>
      </c>
      <c r="C4" s="37" t="s">
        <v>6</v>
      </c>
      <c r="D4" s="37"/>
      <c r="E4" s="15">
        <f>VLOOKUP(C4,RA!B8:D36,3,0)</f>
        <v>987891.46680000005</v>
      </c>
      <c r="F4" s="25">
        <f>VLOOKUP(C4,RA!B8:I39,8,0)</f>
        <v>226840.12450000001</v>
      </c>
      <c r="G4" s="16">
        <f t="shared" ref="G4:G38" si="0">E4-F4</f>
        <v>761051.34230000002</v>
      </c>
      <c r="H4" s="27">
        <f>RA!J8</f>
        <v>22.962049184895299</v>
      </c>
      <c r="I4" s="20">
        <f>VLOOKUP(B4,RMS!B:D,3,FALSE)</f>
        <v>987892.96070854703</v>
      </c>
      <c r="J4" s="21">
        <f>VLOOKUP(B4,RMS!B:E,4,FALSE)</f>
        <v>761051.35679059802</v>
      </c>
      <c r="K4" s="22">
        <f t="shared" ref="K4:K38" si="1">E4-I4</f>
        <v>-1.4939085469814017</v>
      </c>
      <c r="L4" s="22">
        <f t="shared" ref="L4:L38" si="2">G4-J4</f>
        <v>-1.4490597997792065E-2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327906.3921</v>
      </c>
      <c r="F5" s="25">
        <f>VLOOKUP(C5,RA!B9:I40,8,0)</f>
        <v>62707.5357</v>
      </c>
      <c r="G5" s="16">
        <f t="shared" si="0"/>
        <v>265198.85639999999</v>
      </c>
      <c r="H5" s="27">
        <f>RA!J9</f>
        <v>19.123608813602001</v>
      </c>
      <c r="I5" s="20">
        <f>VLOOKUP(B5,RMS!B:D,3,FALSE)</f>
        <v>327906.55298837501</v>
      </c>
      <c r="J5" s="21">
        <f>VLOOKUP(B5,RMS!B:E,4,FALSE)</f>
        <v>265198.87512326601</v>
      </c>
      <c r="K5" s="22">
        <f t="shared" si="1"/>
        <v>-0.16088837501592934</v>
      </c>
      <c r="L5" s="22">
        <f t="shared" si="2"/>
        <v>-1.8723266024608165E-2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294165.147</v>
      </c>
      <c r="F6" s="25">
        <f>VLOOKUP(C6,RA!B10:I41,8,0)</f>
        <v>59218.308299999997</v>
      </c>
      <c r="G6" s="16">
        <f t="shared" si="0"/>
        <v>234946.83869999999</v>
      </c>
      <c r="H6" s="27">
        <f>RA!J10</f>
        <v>20.130973673777898</v>
      </c>
      <c r="I6" s="20">
        <f>VLOOKUP(B6,RMS!B:D,3,FALSE)</f>
        <v>294167.11057521403</v>
      </c>
      <c r="J6" s="21">
        <f>VLOOKUP(B6,RMS!B:E,4,FALSE)</f>
        <v>234946.83869145301</v>
      </c>
      <c r="K6" s="22">
        <f>E6-I6</f>
        <v>-1.9635752140311524</v>
      </c>
      <c r="L6" s="22">
        <f t="shared" si="2"/>
        <v>8.5469800978899002E-6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80912.779699999999</v>
      </c>
      <c r="F7" s="25">
        <f>VLOOKUP(C7,RA!B11:I42,8,0)</f>
        <v>17882.2801</v>
      </c>
      <c r="G7" s="16">
        <f t="shared" si="0"/>
        <v>63030.499599999996</v>
      </c>
      <c r="H7" s="27">
        <f>RA!J11</f>
        <v>22.100686895570799</v>
      </c>
      <c r="I7" s="20">
        <f>VLOOKUP(B7,RMS!B:D,3,FALSE)</f>
        <v>80912.850033333307</v>
      </c>
      <c r="J7" s="21">
        <f>VLOOKUP(B7,RMS!B:E,4,FALSE)</f>
        <v>63030.500018803403</v>
      </c>
      <c r="K7" s="22">
        <f t="shared" si="1"/>
        <v>-7.0333333307644352E-2</v>
      </c>
      <c r="L7" s="22">
        <f t="shared" si="2"/>
        <v>-4.1880340722855181E-4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197737.34789999999</v>
      </c>
      <c r="F8" s="25">
        <f>VLOOKUP(C8,RA!B12:I43,8,0)</f>
        <v>30859.548999999999</v>
      </c>
      <c r="G8" s="16">
        <f t="shared" si="0"/>
        <v>166877.79889999999</v>
      </c>
      <c r="H8" s="27">
        <f>RA!J12</f>
        <v>15.606333010800901</v>
      </c>
      <c r="I8" s="20">
        <f>VLOOKUP(B8,RMS!B:D,3,FALSE)</f>
        <v>197737.36922734999</v>
      </c>
      <c r="J8" s="21">
        <f>VLOOKUP(B8,RMS!B:E,4,FALSE)</f>
        <v>166877.80007521401</v>
      </c>
      <c r="K8" s="22">
        <f t="shared" si="1"/>
        <v>-2.1327349997591227E-2</v>
      </c>
      <c r="L8" s="22">
        <f t="shared" si="2"/>
        <v>-1.175214012619108E-3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424392.94660000002</v>
      </c>
      <c r="F9" s="25">
        <f>VLOOKUP(C9,RA!B13:I44,8,0)</f>
        <v>88214.106499999994</v>
      </c>
      <c r="G9" s="16">
        <f t="shared" si="0"/>
        <v>336178.84010000003</v>
      </c>
      <c r="H9" s="27">
        <f>RA!J13</f>
        <v>20.785950192321099</v>
      </c>
      <c r="I9" s="20">
        <f>VLOOKUP(B9,RMS!B:D,3,FALSE)</f>
        <v>424393.45979230799</v>
      </c>
      <c r="J9" s="21">
        <f>VLOOKUP(B9,RMS!B:E,4,FALSE)</f>
        <v>336178.83939230797</v>
      </c>
      <c r="K9" s="22">
        <f t="shared" si="1"/>
        <v>-0.51319230796070769</v>
      </c>
      <c r="L9" s="22">
        <f t="shared" si="2"/>
        <v>7.076920592226088E-4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160539.73560000001</v>
      </c>
      <c r="F10" s="25">
        <f>VLOOKUP(C10,RA!B14:I45,8,0)</f>
        <v>26791.687399999999</v>
      </c>
      <c r="G10" s="16">
        <f t="shared" si="0"/>
        <v>133748.04820000002</v>
      </c>
      <c r="H10" s="27">
        <f>RA!J14</f>
        <v>16.688508486617899</v>
      </c>
      <c r="I10" s="20">
        <f>VLOOKUP(B10,RMS!B:D,3,FALSE)</f>
        <v>160539.74260598299</v>
      </c>
      <c r="J10" s="21">
        <f>VLOOKUP(B10,RMS!B:E,4,FALSE)</f>
        <v>133748.04859230801</v>
      </c>
      <c r="K10" s="22">
        <f t="shared" si="1"/>
        <v>-7.0059829740785062E-3</v>
      </c>
      <c r="L10" s="22">
        <f t="shared" si="2"/>
        <v>-3.9230799302458763E-4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124859.7386</v>
      </c>
      <c r="F11" s="25">
        <f>VLOOKUP(C11,RA!B15:I46,8,0)</f>
        <v>6830.7957999999999</v>
      </c>
      <c r="G11" s="16">
        <f t="shared" si="0"/>
        <v>118028.94279999999</v>
      </c>
      <c r="H11" s="27">
        <f>RA!J15</f>
        <v>5.4707753488761499</v>
      </c>
      <c r="I11" s="20">
        <f>VLOOKUP(B11,RMS!B:D,3,FALSE)</f>
        <v>124859.865949573</v>
      </c>
      <c r="J11" s="21">
        <f>VLOOKUP(B11,RMS!B:E,4,FALSE)</f>
        <v>118028.94326495699</v>
      </c>
      <c r="K11" s="22">
        <f t="shared" si="1"/>
        <v>-0.12734957299835514</v>
      </c>
      <c r="L11" s="22">
        <f t="shared" si="2"/>
        <v>-4.6495700371451676E-4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940716.07140000002</v>
      </c>
      <c r="F12" s="25">
        <f>VLOOKUP(C12,RA!B16:I47,8,0)</f>
        <v>49476.863599999997</v>
      </c>
      <c r="G12" s="16">
        <f t="shared" si="0"/>
        <v>891239.20779999997</v>
      </c>
      <c r="H12" s="27">
        <f>RA!J16</f>
        <v>5.2594895637710497</v>
      </c>
      <c r="I12" s="20">
        <f>VLOOKUP(B12,RMS!B:D,3,FALSE)</f>
        <v>940715.59850427404</v>
      </c>
      <c r="J12" s="21">
        <f>VLOOKUP(B12,RMS!B:E,4,FALSE)</f>
        <v>891239.20812820503</v>
      </c>
      <c r="K12" s="22">
        <f t="shared" si="1"/>
        <v>0.47289572597946972</v>
      </c>
      <c r="L12" s="22">
        <f t="shared" si="2"/>
        <v>-3.2820506021380424E-4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1131350.0708000001</v>
      </c>
      <c r="F13" s="25">
        <f>VLOOKUP(C13,RA!B17:I48,8,0)</f>
        <v>101637.1183</v>
      </c>
      <c r="G13" s="16">
        <f t="shared" si="0"/>
        <v>1029712.9525000001</v>
      </c>
      <c r="H13" s="27">
        <f>RA!J17</f>
        <v>8.9837019436548395</v>
      </c>
      <c r="I13" s="20">
        <f>VLOOKUP(B13,RMS!B:D,3,FALSE)</f>
        <v>1131350.1566769199</v>
      </c>
      <c r="J13" s="21">
        <f>VLOOKUP(B13,RMS!B:E,4,FALSE)</f>
        <v>1029712.95285385</v>
      </c>
      <c r="K13" s="22">
        <f t="shared" si="1"/>
        <v>-8.58769197948277E-2</v>
      </c>
      <c r="L13" s="22">
        <f t="shared" si="2"/>
        <v>-3.5384984221309423E-4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2086161.9942000001</v>
      </c>
      <c r="F14" s="25">
        <f>VLOOKUP(C14,RA!B18:I49,8,0)</f>
        <v>274515.84419999999</v>
      </c>
      <c r="G14" s="16">
        <f t="shared" si="0"/>
        <v>1811646.1500000001</v>
      </c>
      <c r="H14" s="27">
        <f>RA!J18</f>
        <v>13.158893938400601</v>
      </c>
      <c r="I14" s="20">
        <f>VLOOKUP(B14,RMS!B:D,3,FALSE)</f>
        <v>2086162.21480775</v>
      </c>
      <c r="J14" s="21">
        <f>VLOOKUP(B14,RMS!B:E,4,FALSE)</f>
        <v>1811646.1418456901</v>
      </c>
      <c r="K14" s="22">
        <f t="shared" si="1"/>
        <v>-0.22060774988494813</v>
      </c>
      <c r="L14" s="22">
        <f t="shared" si="2"/>
        <v>8.1543100532144308E-3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806973.13890000002</v>
      </c>
      <c r="F15" s="25">
        <f>VLOOKUP(C15,RA!B19:I50,8,0)</f>
        <v>77079.896099999998</v>
      </c>
      <c r="G15" s="16">
        <f t="shared" si="0"/>
        <v>729893.24280000001</v>
      </c>
      <c r="H15" s="27">
        <f>RA!J19</f>
        <v>9.5517300867125599</v>
      </c>
      <c r="I15" s="20">
        <f>VLOOKUP(B15,RMS!B:D,3,FALSE)</f>
        <v>806973.11199145298</v>
      </c>
      <c r="J15" s="21">
        <f>VLOOKUP(B15,RMS!B:E,4,FALSE)</f>
        <v>729893.240840171</v>
      </c>
      <c r="K15" s="22">
        <f t="shared" si="1"/>
        <v>2.6908547035418451E-2</v>
      </c>
      <c r="L15" s="22">
        <f t="shared" si="2"/>
        <v>1.9598290091380477E-3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909532.9902</v>
      </c>
      <c r="F16" s="25">
        <f>VLOOKUP(C16,RA!B20:I51,8,0)</f>
        <v>92563.082299999995</v>
      </c>
      <c r="G16" s="16">
        <f t="shared" si="0"/>
        <v>816969.90789999999</v>
      </c>
      <c r="H16" s="27">
        <f>RA!J20</f>
        <v>10.176990092425999</v>
      </c>
      <c r="I16" s="20">
        <f>VLOOKUP(B16,RMS!B:D,3,FALSE)</f>
        <v>909533.24250000005</v>
      </c>
      <c r="J16" s="21">
        <f>VLOOKUP(B16,RMS!B:E,4,FALSE)</f>
        <v>816969.90789999999</v>
      </c>
      <c r="K16" s="22">
        <f t="shared" si="1"/>
        <v>-0.25230000005103648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496855.02</v>
      </c>
      <c r="F17" s="25">
        <f>VLOOKUP(C17,RA!B21:I52,8,0)</f>
        <v>65334.5242</v>
      </c>
      <c r="G17" s="16">
        <f t="shared" si="0"/>
        <v>431520.49580000003</v>
      </c>
      <c r="H17" s="27">
        <f>RA!J21</f>
        <v>13.149615394849</v>
      </c>
      <c r="I17" s="20">
        <f>VLOOKUP(B17,RMS!B:D,3,FALSE)</f>
        <v>496854.66472366703</v>
      </c>
      <c r="J17" s="21">
        <f>VLOOKUP(B17,RMS!B:E,4,FALSE)</f>
        <v>431520.49556753598</v>
      </c>
      <c r="K17" s="22">
        <f t="shared" si="1"/>
        <v>0.35527633299352601</v>
      </c>
      <c r="L17" s="22">
        <f t="shared" si="2"/>
        <v>2.3246405180543661E-4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1958924.2311</v>
      </c>
      <c r="F18" s="25">
        <f>VLOOKUP(C18,RA!B22:I53,8,0)</f>
        <v>231216.77970000001</v>
      </c>
      <c r="G18" s="16">
        <f t="shared" si="0"/>
        <v>1727707.4513999999</v>
      </c>
      <c r="H18" s="27">
        <f>RA!J22</f>
        <v>11.803252827709599</v>
      </c>
      <c r="I18" s="20">
        <f>VLOOKUP(B18,RMS!B:D,3,FALSE)</f>
        <v>1958927.4421999999</v>
      </c>
      <c r="J18" s="21">
        <f>VLOOKUP(B18,RMS!B:E,4,FALSE)</f>
        <v>1727707.4534</v>
      </c>
      <c r="K18" s="22">
        <f t="shared" si="1"/>
        <v>-3.2110999999567866</v>
      </c>
      <c r="L18" s="22">
        <f t="shared" si="2"/>
        <v>-2.0000000949949026E-3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3671363.0356999999</v>
      </c>
      <c r="F19" s="25">
        <f>VLOOKUP(C19,RA!B23:I54,8,0)</f>
        <v>415469.09889999998</v>
      </c>
      <c r="G19" s="16">
        <f t="shared" si="0"/>
        <v>3255893.9367999998</v>
      </c>
      <c r="H19" s="27">
        <f>RA!J23</f>
        <v>11.3164809597966</v>
      </c>
      <c r="I19" s="20">
        <f>VLOOKUP(B19,RMS!B:D,3,FALSE)</f>
        <v>3671365.15</v>
      </c>
      <c r="J19" s="21">
        <f>VLOOKUP(B19,RMS!B:E,4,FALSE)</f>
        <v>3255893.9890717901</v>
      </c>
      <c r="K19" s="22">
        <f t="shared" si="1"/>
        <v>-2.1143000000156462</v>
      </c>
      <c r="L19" s="22">
        <f t="shared" si="2"/>
        <v>-5.2271790336817503E-2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253138.83069999999</v>
      </c>
      <c r="F20" s="25">
        <f>VLOOKUP(C20,RA!B24:I55,8,0)</f>
        <v>40108.273399999998</v>
      </c>
      <c r="G20" s="16">
        <f t="shared" si="0"/>
        <v>213030.55729999999</v>
      </c>
      <c r="H20" s="27">
        <f>RA!J24</f>
        <v>15.844378078657201</v>
      </c>
      <c r="I20" s="20">
        <f>VLOOKUP(B20,RMS!B:D,3,FALSE)</f>
        <v>253138.80850153501</v>
      </c>
      <c r="J20" s="21">
        <f>VLOOKUP(B20,RMS!B:E,4,FALSE)</f>
        <v>213030.55302130399</v>
      </c>
      <c r="K20" s="22">
        <f t="shared" si="1"/>
        <v>2.2198464983375743E-2</v>
      </c>
      <c r="L20" s="22">
        <f t="shared" si="2"/>
        <v>4.2786959966178983E-3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234013.1678</v>
      </c>
      <c r="F21" s="25">
        <f>VLOOKUP(C21,RA!B25:I56,8,0)</f>
        <v>19707.569299999999</v>
      </c>
      <c r="G21" s="16">
        <f t="shared" si="0"/>
        <v>214305.59849999999</v>
      </c>
      <c r="H21" s="27">
        <f>RA!J25</f>
        <v>8.4215642586587798</v>
      </c>
      <c r="I21" s="20">
        <f>VLOOKUP(B21,RMS!B:D,3,FALSE)</f>
        <v>234013.17045091101</v>
      </c>
      <c r="J21" s="21">
        <f>VLOOKUP(B21,RMS!B:E,4,FALSE)</f>
        <v>214305.60886653999</v>
      </c>
      <c r="K21" s="22">
        <f t="shared" si="1"/>
        <v>-2.6509110175538808E-3</v>
      </c>
      <c r="L21" s="22">
        <f t="shared" si="2"/>
        <v>-1.036653999472037E-2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496202.31689999998</v>
      </c>
      <c r="F22" s="25">
        <f>VLOOKUP(C22,RA!B26:I57,8,0)</f>
        <v>105262.9664</v>
      </c>
      <c r="G22" s="16">
        <f t="shared" si="0"/>
        <v>390939.35049999994</v>
      </c>
      <c r="H22" s="27">
        <f>RA!J26</f>
        <v>21.2137192461384</v>
      </c>
      <c r="I22" s="20">
        <f>VLOOKUP(B22,RMS!B:D,3,FALSE)</f>
        <v>496202.29414194101</v>
      </c>
      <c r="J22" s="21">
        <f>VLOOKUP(B22,RMS!B:E,4,FALSE)</f>
        <v>390939.33957459102</v>
      </c>
      <c r="K22" s="22">
        <f t="shared" si="1"/>
        <v>2.2758058970794082E-2</v>
      </c>
      <c r="L22" s="22">
        <f t="shared" si="2"/>
        <v>1.092540891841054E-2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239334.45199999999</v>
      </c>
      <c r="F23" s="25">
        <f>VLOOKUP(C23,RA!B27:I58,8,0)</f>
        <v>66173.022400000002</v>
      </c>
      <c r="G23" s="16">
        <f t="shared" si="0"/>
        <v>173161.42959999997</v>
      </c>
      <c r="H23" s="27">
        <f>RA!J27</f>
        <v>27.648765920252899</v>
      </c>
      <c r="I23" s="20">
        <f>VLOOKUP(B23,RMS!B:D,3,FALSE)</f>
        <v>239334.41426813399</v>
      </c>
      <c r="J23" s="21">
        <f>VLOOKUP(B23,RMS!B:E,4,FALSE)</f>
        <v>173161.44778101399</v>
      </c>
      <c r="K23" s="22">
        <f t="shared" si="1"/>
        <v>3.7731866003014147E-2</v>
      </c>
      <c r="L23" s="22">
        <f t="shared" si="2"/>
        <v>-1.8181014020228758E-2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545418.50529999996</v>
      </c>
      <c r="F24" s="25">
        <f>VLOOKUP(C24,RA!B28:I59,8,0)</f>
        <v>35232.530500000001</v>
      </c>
      <c r="G24" s="16">
        <f t="shared" si="0"/>
        <v>510185.97479999997</v>
      </c>
      <c r="H24" s="27">
        <f>RA!J28</f>
        <v>6.4597240756656804</v>
      </c>
      <c r="I24" s="20">
        <f>VLOOKUP(B24,RMS!B:D,3,FALSE)</f>
        <v>545418.50213539798</v>
      </c>
      <c r="J24" s="21">
        <f>VLOOKUP(B24,RMS!B:E,4,FALSE)</f>
        <v>510185.97646725702</v>
      </c>
      <c r="K24" s="22">
        <f t="shared" si="1"/>
        <v>3.1646019779145718E-3</v>
      </c>
      <c r="L24" s="22">
        <f t="shared" si="2"/>
        <v>-1.6672570491209626E-3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591984.21840000001</v>
      </c>
      <c r="F25" s="25">
        <f>VLOOKUP(C25,RA!B29:I60,8,0)</f>
        <v>95420.229900000006</v>
      </c>
      <c r="G25" s="16">
        <f t="shared" si="0"/>
        <v>496563.98849999998</v>
      </c>
      <c r="H25" s="27">
        <f>RA!J29</f>
        <v>16.118711772063701</v>
      </c>
      <c r="I25" s="20">
        <f>VLOOKUP(B25,RMS!B:D,3,FALSE)</f>
        <v>591984.22129734501</v>
      </c>
      <c r="J25" s="21">
        <f>VLOOKUP(B25,RMS!B:E,4,FALSE)</f>
        <v>496563.99139107403</v>
      </c>
      <c r="K25" s="22">
        <f t="shared" si="1"/>
        <v>-2.897344995290041E-3</v>
      </c>
      <c r="L25" s="22">
        <f t="shared" si="2"/>
        <v>-2.8910740511491895E-3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900484.97089999996</v>
      </c>
      <c r="F26" s="25">
        <f>VLOOKUP(C26,RA!B30:I61,8,0)</f>
        <v>130316.06879999999</v>
      </c>
      <c r="G26" s="16">
        <f t="shared" si="0"/>
        <v>770168.90209999995</v>
      </c>
      <c r="H26" s="27">
        <f>RA!J30</f>
        <v>14.4717649945622</v>
      </c>
      <c r="I26" s="20">
        <f>VLOOKUP(B26,RMS!B:D,3,FALSE)</f>
        <v>900484.97364886897</v>
      </c>
      <c r="J26" s="21">
        <f>VLOOKUP(B26,RMS!B:E,4,FALSE)</f>
        <v>770168.89671015402</v>
      </c>
      <c r="K26" s="22">
        <f t="shared" si="1"/>
        <v>-2.7488690102472901E-3</v>
      </c>
      <c r="L26" s="22">
        <f t="shared" si="2"/>
        <v>5.3898459300398827E-3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545862.39969999995</v>
      </c>
      <c r="F27" s="25">
        <f>VLOOKUP(C27,RA!B31:I62,8,0)</f>
        <v>26503.713400000001</v>
      </c>
      <c r="G27" s="16">
        <f t="shared" si="0"/>
        <v>519358.68629999994</v>
      </c>
      <c r="H27" s="27">
        <f>RA!J31</f>
        <v>4.85538359384456</v>
      </c>
      <c r="I27" s="20">
        <f>VLOOKUP(B27,RMS!B:D,3,FALSE)</f>
        <v>545862.37402389396</v>
      </c>
      <c r="J27" s="21">
        <f>VLOOKUP(B27,RMS!B:E,4,FALSE)</f>
        <v>519358.65875663701</v>
      </c>
      <c r="K27" s="22">
        <f t="shared" si="1"/>
        <v>2.5676105986349285E-2</v>
      </c>
      <c r="L27" s="22">
        <f t="shared" si="2"/>
        <v>2.7543362928554416E-2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175005.4307</v>
      </c>
      <c r="F28" s="25">
        <f>VLOOKUP(C28,RA!B32:I63,8,0)</f>
        <v>46057.076500000003</v>
      </c>
      <c r="G28" s="16">
        <f t="shared" si="0"/>
        <v>128948.3542</v>
      </c>
      <c r="H28" s="27">
        <f>RA!J32</f>
        <v>26.317512728477901</v>
      </c>
      <c r="I28" s="20">
        <f>VLOOKUP(B28,RMS!B:D,3,FALSE)</f>
        <v>175005.38520213301</v>
      </c>
      <c r="J28" s="21">
        <f>VLOOKUP(B28,RMS!B:E,4,FALSE)</f>
        <v>128948.353794475</v>
      </c>
      <c r="K28" s="22">
        <f t="shared" si="1"/>
        <v>4.5497866987716407E-2</v>
      </c>
      <c r="L28" s="22">
        <f t="shared" si="2"/>
        <v>4.0552500286139548E-4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106954.26330000001</v>
      </c>
      <c r="F30" s="25">
        <f>VLOOKUP(C30,RA!B34:I66,8,0)</f>
        <v>13505.430899999999</v>
      </c>
      <c r="G30" s="16">
        <f t="shared" si="0"/>
        <v>93448.832400000014</v>
      </c>
      <c r="H30" s="27">
        <f>RA!J34</f>
        <v>12.627295521748501</v>
      </c>
      <c r="I30" s="20">
        <f>VLOOKUP(B30,RMS!B:D,3,FALSE)</f>
        <v>106954.2628</v>
      </c>
      <c r="J30" s="21">
        <f>VLOOKUP(B30,RMS!B:E,4,FALSE)</f>
        <v>93448.837100000004</v>
      </c>
      <c r="K30" s="22">
        <f t="shared" si="1"/>
        <v>5.0000000919681042E-4</v>
      </c>
      <c r="L30" s="22">
        <f t="shared" si="2"/>
        <v>-4.6999999904073775E-3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12.627295521748501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302643.59029999998</v>
      </c>
      <c r="F34" s="25">
        <f>VLOOKUP(C34,RA!B8:I70,8,0)</f>
        <v>20458.482</v>
      </c>
      <c r="G34" s="16">
        <f t="shared" si="0"/>
        <v>282185.10829999996</v>
      </c>
      <c r="H34" s="27">
        <f>RA!J36</f>
        <v>0</v>
      </c>
      <c r="I34" s="20">
        <f>VLOOKUP(B34,RMS!B:D,3,FALSE)</f>
        <v>302643.58974358998</v>
      </c>
      <c r="J34" s="21">
        <f>VLOOKUP(B34,RMS!B:E,4,FALSE)</f>
        <v>282185.10683760699</v>
      </c>
      <c r="K34" s="22">
        <f t="shared" si="1"/>
        <v>5.5640999926254153E-4</v>
      </c>
      <c r="L34" s="22">
        <f t="shared" si="2"/>
        <v>1.4623929746448994E-3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572197.71059999999</v>
      </c>
      <c r="F35" s="25">
        <f>VLOOKUP(C35,RA!B8:I71,8,0)</f>
        <v>43511.863899999997</v>
      </c>
      <c r="G35" s="16">
        <f t="shared" si="0"/>
        <v>528685.84669999999</v>
      </c>
      <c r="H35" s="27">
        <f>RA!J37</f>
        <v>0</v>
      </c>
      <c r="I35" s="20">
        <f>VLOOKUP(B35,RMS!B:D,3,FALSE)</f>
        <v>572197.69712393195</v>
      </c>
      <c r="J35" s="21">
        <f>VLOOKUP(B35,RMS!B:E,4,FALSE)</f>
        <v>528685.84736153798</v>
      </c>
      <c r="K35" s="22">
        <f t="shared" si="1"/>
        <v>1.3476068037562072E-2</v>
      </c>
      <c r="L35" s="22">
        <f t="shared" si="2"/>
        <v>-6.6153798252344131E-4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6.7599257528369296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7.6043407888462102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42517.122199999998</v>
      </c>
      <c r="F38" s="25">
        <f>VLOOKUP(C38,RA!B8:I74,8,0)</f>
        <v>6605.7828</v>
      </c>
      <c r="G38" s="16">
        <f t="shared" si="0"/>
        <v>35911.339399999997</v>
      </c>
      <c r="H38" s="27">
        <f>RA!J40</f>
        <v>0</v>
      </c>
      <c r="I38" s="20">
        <f>VLOOKUP(B38,RMS!B:D,3,FALSE)</f>
        <v>42517.122002874203</v>
      </c>
      <c r="J38" s="21">
        <f>VLOOKUP(B38,RMS!B:E,4,FALSE)</f>
        <v>35911.339187655998</v>
      </c>
      <c r="K38" s="22">
        <f t="shared" si="1"/>
        <v>1.97125795239117E-4</v>
      </c>
      <c r="L38" s="22">
        <f t="shared" si="2"/>
        <v>2.1234399901004508E-4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5" t="s">
        <v>46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5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6" t="s">
        <v>47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4"/>
      <c r="W4" s="43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4" t="s">
        <v>4</v>
      </c>
      <c r="C6" s="45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6" t="s">
        <v>5</v>
      </c>
      <c r="B7" s="47"/>
      <c r="C7" s="48"/>
      <c r="D7" s="64">
        <v>19606039.0854</v>
      </c>
      <c r="E7" s="64">
        <v>22662986.0099</v>
      </c>
      <c r="F7" s="65">
        <v>86.511279126393106</v>
      </c>
      <c r="G7" s="64">
        <v>21446996.379900001</v>
      </c>
      <c r="H7" s="65">
        <v>-8.5837534631438093</v>
      </c>
      <c r="I7" s="64">
        <v>2475500.6047999999</v>
      </c>
      <c r="J7" s="65">
        <v>12.6262147801359</v>
      </c>
      <c r="K7" s="64">
        <v>1925998.6106</v>
      </c>
      <c r="L7" s="65">
        <v>8.9802719993231008</v>
      </c>
      <c r="M7" s="65">
        <v>0.285307575600387</v>
      </c>
      <c r="N7" s="64">
        <v>45507570.263099998</v>
      </c>
      <c r="O7" s="64">
        <v>1680290414.4647999</v>
      </c>
      <c r="P7" s="64">
        <v>934974</v>
      </c>
      <c r="Q7" s="64">
        <v>1176944</v>
      </c>
      <c r="R7" s="65">
        <v>-20.5591769871804</v>
      </c>
      <c r="S7" s="64">
        <v>20.969608871904502</v>
      </c>
      <c r="T7" s="64">
        <v>22.0074457048933</v>
      </c>
      <c r="U7" s="66">
        <v>-4.9492426841560997</v>
      </c>
      <c r="V7" s="54"/>
      <c r="W7" s="54"/>
    </row>
    <row r="8" spans="1:23" ht="14.25" thickBot="1" x14ac:dyDescent="0.2">
      <c r="A8" s="49">
        <v>42065</v>
      </c>
      <c r="B8" s="52" t="s">
        <v>6</v>
      </c>
      <c r="C8" s="53"/>
      <c r="D8" s="67">
        <v>987891.46680000005</v>
      </c>
      <c r="E8" s="67">
        <v>951525.07559999998</v>
      </c>
      <c r="F8" s="68">
        <v>103.821905710374</v>
      </c>
      <c r="G8" s="67">
        <v>1066972.1602</v>
      </c>
      <c r="H8" s="68">
        <v>-7.41169229618668</v>
      </c>
      <c r="I8" s="67">
        <v>226840.12450000001</v>
      </c>
      <c r="J8" s="68">
        <v>22.962049184895299</v>
      </c>
      <c r="K8" s="67">
        <v>-74947.990900000004</v>
      </c>
      <c r="L8" s="68">
        <v>-7.0243623681756899</v>
      </c>
      <c r="M8" s="68">
        <v>-4.0266338266847397</v>
      </c>
      <c r="N8" s="67">
        <v>2290631.3977999999</v>
      </c>
      <c r="O8" s="67">
        <v>71158608.808500007</v>
      </c>
      <c r="P8" s="67">
        <v>40506</v>
      </c>
      <c r="Q8" s="67">
        <v>54275</v>
      </c>
      <c r="R8" s="68">
        <v>-25.368954398894498</v>
      </c>
      <c r="S8" s="67">
        <v>24.388768745371099</v>
      </c>
      <c r="T8" s="67">
        <v>24.002578185168101</v>
      </c>
      <c r="U8" s="69">
        <v>1.5834770678049399</v>
      </c>
      <c r="V8" s="54"/>
      <c r="W8" s="54"/>
    </row>
    <row r="9" spans="1:23" ht="12" customHeight="1" thickBot="1" x14ac:dyDescent="0.2">
      <c r="A9" s="50"/>
      <c r="B9" s="52" t="s">
        <v>7</v>
      </c>
      <c r="C9" s="53"/>
      <c r="D9" s="67">
        <v>327906.3921</v>
      </c>
      <c r="E9" s="67">
        <v>338500.76939999999</v>
      </c>
      <c r="F9" s="68">
        <v>96.870205843614798</v>
      </c>
      <c r="G9" s="67">
        <v>200020.27280000001</v>
      </c>
      <c r="H9" s="68">
        <v>63.936578782628303</v>
      </c>
      <c r="I9" s="67">
        <v>62707.5357</v>
      </c>
      <c r="J9" s="68">
        <v>19.123608813602001</v>
      </c>
      <c r="K9" s="67">
        <v>42862.559699999998</v>
      </c>
      <c r="L9" s="68">
        <v>21.4291077099261</v>
      </c>
      <c r="M9" s="68">
        <v>0.46299092118849799</v>
      </c>
      <c r="N9" s="67">
        <v>920644.80680000002</v>
      </c>
      <c r="O9" s="67">
        <v>10983776.979</v>
      </c>
      <c r="P9" s="67">
        <v>14489</v>
      </c>
      <c r="Q9" s="67">
        <v>22033</v>
      </c>
      <c r="R9" s="68">
        <v>-34.239549766259699</v>
      </c>
      <c r="S9" s="67">
        <v>22.6314025881703</v>
      </c>
      <c r="T9" s="67">
        <v>26.902301760994899</v>
      </c>
      <c r="U9" s="69">
        <v>-18.871562008520801</v>
      </c>
      <c r="V9" s="54"/>
      <c r="W9" s="54"/>
    </row>
    <row r="10" spans="1:23" ht="14.25" thickBot="1" x14ac:dyDescent="0.2">
      <c r="A10" s="50"/>
      <c r="B10" s="52" t="s">
        <v>8</v>
      </c>
      <c r="C10" s="53"/>
      <c r="D10" s="67">
        <v>294165.147</v>
      </c>
      <c r="E10" s="67">
        <v>348631.93930000003</v>
      </c>
      <c r="F10" s="68">
        <v>84.376992994571594</v>
      </c>
      <c r="G10" s="67">
        <v>225211.42550000001</v>
      </c>
      <c r="H10" s="68">
        <v>30.617328293586102</v>
      </c>
      <c r="I10" s="67">
        <v>59218.308299999997</v>
      </c>
      <c r="J10" s="68">
        <v>20.130973673777898</v>
      </c>
      <c r="K10" s="67">
        <v>49726.8554</v>
      </c>
      <c r="L10" s="68">
        <v>22.080076661119499</v>
      </c>
      <c r="M10" s="68">
        <v>0.19087176986461901</v>
      </c>
      <c r="N10" s="67">
        <v>762304.98400000005</v>
      </c>
      <c r="O10" s="67">
        <v>18767625.585900001</v>
      </c>
      <c r="P10" s="67">
        <v>99723</v>
      </c>
      <c r="Q10" s="67">
        <v>129430</v>
      </c>
      <c r="R10" s="68">
        <v>-22.952174920806598</v>
      </c>
      <c r="S10" s="67">
        <v>2.9498224782647902</v>
      </c>
      <c r="T10" s="67">
        <v>3.6169345360426499</v>
      </c>
      <c r="U10" s="69">
        <v>-22.615328979738401</v>
      </c>
      <c r="V10" s="54"/>
      <c r="W10" s="54"/>
    </row>
    <row r="11" spans="1:23" ht="14.25" thickBot="1" x14ac:dyDescent="0.2">
      <c r="A11" s="50"/>
      <c r="B11" s="52" t="s">
        <v>9</v>
      </c>
      <c r="C11" s="53"/>
      <c r="D11" s="67">
        <v>80912.779699999999</v>
      </c>
      <c r="E11" s="67">
        <v>165202.11129999999</v>
      </c>
      <c r="F11" s="68">
        <v>48.978054253232798</v>
      </c>
      <c r="G11" s="67">
        <v>102909.1814</v>
      </c>
      <c r="H11" s="68">
        <v>-21.374576496242501</v>
      </c>
      <c r="I11" s="67">
        <v>17882.2801</v>
      </c>
      <c r="J11" s="68">
        <v>22.100686895570799</v>
      </c>
      <c r="K11" s="67">
        <v>18539.872500000001</v>
      </c>
      <c r="L11" s="68">
        <v>18.015761322536399</v>
      </c>
      <c r="M11" s="68">
        <v>-3.5469089660676002E-2</v>
      </c>
      <c r="N11" s="67">
        <v>183110.20389999999</v>
      </c>
      <c r="O11" s="67">
        <v>5509234.0323000001</v>
      </c>
      <c r="P11" s="67">
        <v>3935</v>
      </c>
      <c r="Q11" s="67">
        <v>5002</v>
      </c>
      <c r="R11" s="68">
        <v>-21.331467413034801</v>
      </c>
      <c r="S11" s="67">
        <v>20.562332833545099</v>
      </c>
      <c r="T11" s="67">
        <v>20.431312315073999</v>
      </c>
      <c r="U11" s="69">
        <v>0.63718703287105005</v>
      </c>
      <c r="V11" s="54"/>
      <c r="W11" s="54"/>
    </row>
    <row r="12" spans="1:23" ht="14.25" thickBot="1" x14ac:dyDescent="0.2">
      <c r="A12" s="50"/>
      <c r="B12" s="52" t="s">
        <v>10</v>
      </c>
      <c r="C12" s="53"/>
      <c r="D12" s="67">
        <v>197737.34789999999</v>
      </c>
      <c r="E12" s="67">
        <v>265489.47859999997</v>
      </c>
      <c r="F12" s="68">
        <v>74.480295393521502</v>
      </c>
      <c r="G12" s="67">
        <v>226817.2764</v>
      </c>
      <c r="H12" s="68">
        <v>-12.8208613389381</v>
      </c>
      <c r="I12" s="67">
        <v>30859.548999999999</v>
      </c>
      <c r="J12" s="68">
        <v>15.606333010800901</v>
      </c>
      <c r="K12" s="67">
        <v>46209.945399999997</v>
      </c>
      <c r="L12" s="68">
        <v>20.373203546676599</v>
      </c>
      <c r="M12" s="68">
        <v>-0.33218815272610103</v>
      </c>
      <c r="N12" s="67">
        <v>410115.95120000001</v>
      </c>
      <c r="O12" s="67">
        <v>20608058.311299998</v>
      </c>
      <c r="P12" s="67">
        <v>2106</v>
      </c>
      <c r="Q12" s="67">
        <v>2580</v>
      </c>
      <c r="R12" s="68">
        <v>-18.3720930232558</v>
      </c>
      <c r="S12" s="67">
        <v>93.892377920227901</v>
      </c>
      <c r="T12" s="67">
        <v>82.317288100775201</v>
      </c>
      <c r="U12" s="69">
        <v>12.3280399068038</v>
      </c>
      <c r="V12" s="54"/>
      <c r="W12" s="54"/>
    </row>
    <row r="13" spans="1:23" ht="14.25" thickBot="1" x14ac:dyDescent="0.2">
      <c r="A13" s="50"/>
      <c r="B13" s="52" t="s">
        <v>11</v>
      </c>
      <c r="C13" s="53"/>
      <c r="D13" s="67">
        <v>424392.94660000002</v>
      </c>
      <c r="E13" s="67">
        <v>554581.44909999997</v>
      </c>
      <c r="F13" s="68">
        <v>76.524908521322601</v>
      </c>
      <c r="G13" s="67">
        <v>515994.37219999998</v>
      </c>
      <c r="H13" s="68">
        <v>-17.752407881785</v>
      </c>
      <c r="I13" s="67">
        <v>88214.106499999994</v>
      </c>
      <c r="J13" s="68">
        <v>20.785950192321099</v>
      </c>
      <c r="K13" s="67">
        <v>65060.460299999999</v>
      </c>
      <c r="L13" s="68">
        <v>12.608753855707301</v>
      </c>
      <c r="M13" s="68">
        <v>0.355878917751832</v>
      </c>
      <c r="N13" s="67">
        <v>1030681.591</v>
      </c>
      <c r="O13" s="67">
        <v>27083899.312100001</v>
      </c>
      <c r="P13" s="67">
        <v>16158</v>
      </c>
      <c r="Q13" s="67">
        <v>23520</v>
      </c>
      <c r="R13" s="68">
        <v>-31.3010204081633</v>
      </c>
      <c r="S13" s="67">
        <v>26.265190407228602</v>
      </c>
      <c r="T13" s="67">
        <v>25.777578418367298</v>
      </c>
      <c r="U13" s="69">
        <v>1.8564951607092399</v>
      </c>
      <c r="V13" s="54"/>
      <c r="W13" s="54"/>
    </row>
    <row r="14" spans="1:23" ht="14.25" thickBot="1" x14ac:dyDescent="0.2">
      <c r="A14" s="50"/>
      <c r="B14" s="52" t="s">
        <v>12</v>
      </c>
      <c r="C14" s="53"/>
      <c r="D14" s="67">
        <v>160539.73560000001</v>
      </c>
      <c r="E14" s="67">
        <v>166968.0336</v>
      </c>
      <c r="F14" s="68">
        <v>96.149982807247994</v>
      </c>
      <c r="G14" s="67">
        <v>188723.5091</v>
      </c>
      <c r="H14" s="68">
        <v>-14.9338964893166</v>
      </c>
      <c r="I14" s="67">
        <v>26791.687399999999</v>
      </c>
      <c r="J14" s="68">
        <v>16.688508486617899</v>
      </c>
      <c r="K14" s="67">
        <v>31362.5628</v>
      </c>
      <c r="L14" s="68">
        <v>16.618259669695799</v>
      </c>
      <c r="M14" s="68">
        <v>-0.14574304495294599</v>
      </c>
      <c r="N14" s="67">
        <v>355523.04989999998</v>
      </c>
      <c r="O14" s="67">
        <v>15170102.785</v>
      </c>
      <c r="P14" s="67">
        <v>2816</v>
      </c>
      <c r="Q14" s="67">
        <v>3213</v>
      </c>
      <c r="R14" s="68">
        <v>-12.356053532524101</v>
      </c>
      <c r="S14" s="67">
        <v>57.009849289772703</v>
      </c>
      <c r="T14" s="67">
        <v>60.685749859944004</v>
      </c>
      <c r="U14" s="69">
        <v>-6.4478342180614998</v>
      </c>
      <c r="V14" s="54"/>
      <c r="W14" s="54"/>
    </row>
    <row r="15" spans="1:23" ht="14.25" thickBot="1" x14ac:dyDescent="0.2">
      <c r="A15" s="50"/>
      <c r="B15" s="52" t="s">
        <v>13</v>
      </c>
      <c r="C15" s="53"/>
      <c r="D15" s="67">
        <v>124859.7386</v>
      </c>
      <c r="E15" s="67">
        <v>142134.21859999999</v>
      </c>
      <c r="F15" s="68">
        <v>87.846360876254195</v>
      </c>
      <c r="G15" s="67">
        <v>186791.55650000001</v>
      </c>
      <c r="H15" s="68">
        <v>-33.155576761843598</v>
      </c>
      <c r="I15" s="67">
        <v>6830.7957999999999</v>
      </c>
      <c r="J15" s="68">
        <v>5.4707753488761499</v>
      </c>
      <c r="K15" s="67">
        <v>-21176.109400000001</v>
      </c>
      <c r="L15" s="68">
        <v>-11.3367594321642</v>
      </c>
      <c r="M15" s="68">
        <v>-1.3225708590266401</v>
      </c>
      <c r="N15" s="67">
        <v>288860.45750000002</v>
      </c>
      <c r="O15" s="67">
        <v>11415337.1493</v>
      </c>
      <c r="P15" s="67">
        <v>6218</v>
      </c>
      <c r="Q15" s="67">
        <v>7998</v>
      </c>
      <c r="R15" s="68">
        <v>-22.255563890972699</v>
      </c>
      <c r="S15" s="67">
        <v>20.080369668703799</v>
      </c>
      <c r="T15" s="67">
        <v>20.505216166541601</v>
      </c>
      <c r="U15" s="69">
        <v>-2.1157304613769998</v>
      </c>
      <c r="V15" s="54"/>
      <c r="W15" s="54"/>
    </row>
    <row r="16" spans="1:23" ht="14.25" thickBot="1" x14ac:dyDescent="0.2">
      <c r="A16" s="50"/>
      <c r="B16" s="52" t="s">
        <v>14</v>
      </c>
      <c r="C16" s="53"/>
      <c r="D16" s="67">
        <v>940716.07140000002</v>
      </c>
      <c r="E16" s="67">
        <v>929932.79920000001</v>
      </c>
      <c r="F16" s="68">
        <v>101.15957542408201</v>
      </c>
      <c r="G16" s="67">
        <v>967428.61499999999</v>
      </c>
      <c r="H16" s="68">
        <v>-2.76119014734746</v>
      </c>
      <c r="I16" s="67">
        <v>49476.863599999997</v>
      </c>
      <c r="J16" s="68">
        <v>5.2594895637710497</v>
      </c>
      <c r="K16" s="67">
        <v>76371.160199999998</v>
      </c>
      <c r="L16" s="68">
        <v>7.8942424294530502</v>
      </c>
      <c r="M16" s="68">
        <v>-0.35215252105074102</v>
      </c>
      <c r="N16" s="67">
        <v>2284571.5501999999</v>
      </c>
      <c r="O16" s="67">
        <v>87444989.840599999</v>
      </c>
      <c r="P16" s="67">
        <v>45271</v>
      </c>
      <c r="Q16" s="67">
        <v>64211</v>
      </c>
      <c r="R16" s="68">
        <v>-29.496503714316901</v>
      </c>
      <c r="S16" s="67">
        <v>20.7796618453315</v>
      </c>
      <c r="T16" s="67">
        <v>20.928742408621599</v>
      </c>
      <c r="U16" s="69">
        <v>-0.71743498233885294</v>
      </c>
      <c r="V16" s="54"/>
      <c r="W16" s="54"/>
    </row>
    <row r="17" spans="1:21" ht="12" thickBot="1" x14ac:dyDescent="0.2">
      <c r="A17" s="50"/>
      <c r="B17" s="52" t="s">
        <v>15</v>
      </c>
      <c r="C17" s="53"/>
      <c r="D17" s="67">
        <v>1131350.0708000001</v>
      </c>
      <c r="E17" s="67">
        <v>1192419.551</v>
      </c>
      <c r="F17" s="68">
        <v>94.878524077470402</v>
      </c>
      <c r="G17" s="67">
        <v>509139.07040000003</v>
      </c>
      <c r="H17" s="68">
        <v>122.20845670145999</v>
      </c>
      <c r="I17" s="67">
        <v>101637.1183</v>
      </c>
      <c r="J17" s="68">
        <v>8.9837019436548395</v>
      </c>
      <c r="K17" s="67">
        <v>42693.104500000001</v>
      </c>
      <c r="L17" s="68">
        <v>8.3853522509004499</v>
      </c>
      <c r="M17" s="68">
        <v>1.3806448252082499</v>
      </c>
      <c r="N17" s="67">
        <v>2333418.8716000002</v>
      </c>
      <c r="O17" s="67">
        <v>117488597.8724</v>
      </c>
      <c r="P17" s="67">
        <v>12735</v>
      </c>
      <c r="Q17" s="67">
        <v>16048</v>
      </c>
      <c r="R17" s="68">
        <v>-20.644317048853399</v>
      </c>
      <c r="S17" s="67">
        <v>88.837854008637606</v>
      </c>
      <c r="T17" s="67">
        <v>74.904586291126606</v>
      </c>
      <c r="U17" s="69">
        <v>15.683930992025401</v>
      </c>
    </row>
    <row r="18" spans="1:21" ht="12" thickBot="1" x14ac:dyDescent="0.2">
      <c r="A18" s="50"/>
      <c r="B18" s="52" t="s">
        <v>16</v>
      </c>
      <c r="C18" s="53"/>
      <c r="D18" s="67">
        <v>2086161.9942000001</v>
      </c>
      <c r="E18" s="67">
        <v>3169654.6452000001</v>
      </c>
      <c r="F18" s="68">
        <v>65.816697013322894</v>
      </c>
      <c r="G18" s="67">
        <v>2641573.5482000001</v>
      </c>
      <c r="H18" s="68">
        <v>-21.025784210266</v>
      </c>
      <c r="I18" s="67">
        <v>274515.84419999999</v>
      </c>
      <c r="J18" s="68">
        <v>13.158893938400601</v>
      </c>
      <c r="K18" s="67">
        <v>366140.75280000002</v>
      </c>
      <c r="L18" s="68">
        <v>13.8607063600214</v>
      </c>
      <c r="M18" s="68">
        <v>-0.25024504346843102</v>
      </c>
      <c r="N18" s="67">
        <v>4911624.8219999997</v>
      </c>
      <c r="O18" s="67">
        <v>251603252.35749999</v>
      </c>
      <c r="P18" s="67">
        <v>85475</v>
      </c>
      <c r="Q18" s="67">
        <v>114163</v>
      </c>
      <c r="R18" s="68">
        <v>-25.128982244685201</v>
      </c>
      <c r="S18" s="67">
        <v>24.406691947353</v>
      </c>
      <c r="T18" s="67">
        <v>24.749374383994802</v>
      </c>
      <c r="U18" s="69">
        <v>-1.4040511404863001</v>
      </c>
    </row>
    <row r="19" spans="1:21" ht="12" thickBot="1" x14ac:dyDescent="0.2">
      <c r="A19" s="50"/>
      <c r="B19" s="52" t="s">
        <v>17</v>
      </c>
      <c r="C19" s="53"/>
      <c r="D19" s="67">
        <v>806973.13890000002</v>
      </c>
      <c r="E19" s="67">
        <v>942691.57310000004</v>
      </c>
      <c r="F19" s="68">
        <v>85.603092456454704</v>
      </c>
      <c r="G19" s="67">
        <v>949980.89300000004</v>
      </c>
      <c r="H19" s="68">
        <v>-15.053750570539099</v>
      </c>
      <c r="I19" s="67">
        <v>77079.896099999998</v>
      </c>
      <c r="J19" s="68">
        <v>9.5517300867125599</v>
      </c>
      <c r="K19" s="67">
        <v>106362.97870000001</v>
      </c>
      <c r="L19" s="68">
        <v>11.196328208676899</v>
      </c>
      <c r="M19" s="68">
        <v>-0.27531273529480399</v>
      </c>
      <c r="N19" s="67">
        <v>1848244.0449000001</v>
      </c>
      <c r="O19" s="67">
        <v>65159537.851899996</v>
      </c>
      <c r="P19" s="67">
        <v>16977</v>
      </c>
      <c r="Q19" s="67">
        <v>22258</v>
      </c>
      <c r="R19" s="68">
        <v>-23.726300655943898</v>
      </c>
      <c r="S19" s="67">
        <v>47.533317953702102</v>
      </c>
      <c r="T19" s="67">
        <v>46.781871956150603</v>
      </c>
      <c r="U19" s="69">
        <v>1.5808826942890499</v>
      </c>
    </row>
    <row r="20" spans="1:21" ht="12" thickBot="1" x14ac:dyDescent="0.2">
      <c r="A20" s="50"/>
      <c r="B20" s="52" t="s">
        <v>18</v>
      </c>
      <c r="C20" s="53"/>
      <c r="D20" s="67">
        <v>909532.9902</v>
      </c>
      <c r="E20" s="67">
        <v>963365.21340000001</v>
      </c>
      <c r="F20" s="68">
        <v>94.412064868938899</v>
      </c>
      <c r="G20" s="67">
        <v>1215842.5925</v>
      </c>
      <c r="H20" s="68">
        <v>-25.193195582182302</v>
      </c>
      <c r="I20" s="67">
        <v>92563.082299999995</v>
      </c>
      <c r="J20" s="68">
        <v>10.176990092425999</v>
      </c>
      <c r="K20" s="67">
        <v>74787.209600000002</v>
      </c>
      <c r="L20" s="68">
        <v>6.1510601833929401</v>
      </c>
      <c r="M20" s="68">
        <v>0.23768599998682099</v>
      </c>
      <c r="N20" s="67">
        <v>2045943.2866</v>
      </c>
      <c r="O20" s="67">
        <v>98684706.654400006</v>
      </c>
      <c r="P20" s="67">
        <v>37986</v>
      </c>
      <c r="Q20" s="67">
        <v>46295</v>
      </c>
      <c r="R20" s="68">
        <v>-17.9479425423912</v>
      </c>
      <c r="S20" s="67">
        <v>23.943900126362301</v>
      </c>
      <c r="T20" s="67">
        <v>24.547149722432199</v>
      </c>
      <c r="U20" s="69">
        <v>-2.5194291359647898</v>
      </c>
    </row>
    <row r="21" spans="1:21" ht="12" thickBot="1" x14ac:dyDescent="0.2">
      <c r="A21" s="50"/>
      <c r="B21" s="52" t="s">
        <v>19</v>
      </c>
      <c r="C21" s="53"/>
      <c r="D21" s="67">
        <v>496855.02</v>
      </c>
      <c r="E21" s="67">
        <v>640164.14919999999</v>
      </c>
      <c r="F21" s="68">
        <v>77.613690273176005</v>
      </c>
      <c r="G21" s="67">
        <v>551169.34669999999</v>
      </c>
      <c r="H21" s="68">
        <v>-9.8543808768021197</v>
      </c>
      <c r="I21" s="67">
        <v>65334.5242</v>
      </c>
      <c r="J21" s="68">
        <v>13.149615394849</v>
      </c>
      <c r="K21" s="67">
        <v>71427.418600000005</v>
      </c>
      <c r="L21" s="68">
        <v>12.959250914016801</v>
      </c>
      <c r="M21" s="68">
        <v>-8.5301898338519005E-2</v>
      </c>
      <c r="N21" s="67">
        <v>1143103.2845000001</v>
      </c>
      <c r="O21" s="67">
        <v>40049029.103399999</v>
      </c>
      <c r="P21" s="67">
        <v>33884</v>
      </c>
      <c r="Q21" s="67">
        <v>41257</v>
      </c>
      <c r="R21" s="68">
        <v>-17.870906755217302</v>
      </c>
      <c r="S21" s="67">
        <v>14.6634110494629</v>
      </c>
      <c r="T21" s="67">
        <v>15.6639664662966</v>
      </c>
      <c r="U21" s="69">
        <v>-6.8234833863598396</v>
      </c>
    </row>
    <row r="22" spans="1:21" ht="12" thickBot="1" x14ac:dyDescent="0.2">
      <c r="A22" s="50"/>
      <c r="B22" s="52" t="s">
        <v>20</v>
      </c>
      <c r="C22" s="53"/>
      <c r="D22" s="67">
        <v>1958924.2311</v>
      </c>
      <c r="E22" s="67">
        <v>2300941.4273000001</v>
      </c>
      <c r="F22" s="68">
        <v>85.135771291608506</v>
      </c>
      <c r="G22" s="67">
        <v>1519610.6451000001</v>
      </c>
      <c r="H22" s="68">
        <v>28.909614934362999</v>
      </c>
      <c r="I22" s="67">
        <v>231216.77970000001</v>
      </c>
      <c r="J22" s="68">
        <v>11.803252827709599</v>
      </c>
      <c r="K22" s="67">
        <v>90251.811199999996</v>
      </c>
      <c r="L22" s="68">
        <v>5.9391404956932803</v>
      </c>
      <c r="M22" s="68">
        <v>1.56190736369399</v>
      </c>
      <c r="N22" s="67">
        <v>4262452.0131999999</v>
      </c>
      <c r="O22" s="67">
        <v>103286414.2508</v>
      </c>
      <c r="P22" s="67">
        <v>96292</v>
      </c>
      <c r="Q22" s="67">
        <v>114442</v>
      </c>
      <c r="R22" s="68">
        <v>-15.8595620488981</v>
      </c>
      <c r="S22" s="67">
        <v>20.3435823443277</v>
      </c>
      <c r="T22" s="67">
        <v>20.128342584890198</v>
      </c>
      <c r="U22" s="69">
        <v>1.0580228978084401</v>
      </c>
    </row>
    <row r="23" spans="1:21" ht="12" thickBot="1" x14ac:dyDescent="0.2">
      <c r="A23" s="50"/>
      <c r="B23" s="52" t="s">
        <v>21</v>
      </c>
      <c r="C23" s="53"/>
      <c r="D23" s="67">
        <v>3671363.0356999999</v>
      </c>
      <c r="E23" s="67">
        <v>3248858.4964000001</v>
      </c>
      <c r="F23" s="68">
        <v>113.004707338537</v>
      </c>
      <c r="G23" s="67">
        <v>3525095.1688000001</v>
      </c>
      <c r="H23" s="68">
        <v>4.1493310079850003</v>
      </c>
      <c r="I23" s="67">
        <v>415469.09889999998</v>
      </c>
      <c r="J23" s="68">
        <v>11.3164809597966</v>
      </c>
      <c r="K23" s="67">
        <v>224884.70240000001</v>
      </c>
      <c r="L23" s="68">
        <v>6.37953563326219</v>
      </c>
      <c r="M23" s="68">
        <v>0.84747603756973</v>
      </c>
      <c r="N23" s="67">
        <v>9182384.3853999991</v>
      </c>
      <c r="O23" s="67">
        <v>201175205.07300001</v>
      </c>
      <c r="P23" s="67">
        <v>105943</v>
      </c>
      <c r="Q23" s="67">
        <v>145010</v>
      </c>
      <c r="R23" s="68">
        <v>-26.940900627542899</v>
      </c>
      <c r="S23" s="67">
        <v>34.654135107557799</v>
      </c>
      <c r="T23" s="67">
        <v>38.004422796358902</v>
      </c>
      <c r="U23" s="69">
        <v>-9.6677861917562709</v>
      </c>
    </row>
    <row r="24" spans="1:21" ht="12" thickBot="1" x14ac:dyDescent="0.2">
      <c r="A24" s="50"/>
      <c r="B24" s="52" t="s">
        <v>22</v>
      </c>
      <c r="C24" s="53"/>
      <c r="D24" s="67">
        <v>253138.83069999999</v>
      </c>
      <c r="E24" s="67">
        <v>393549.43219999998</v>
      </c>
      <c r="F24" s="68">
        <v>64.321991086333497</v>
      </c>
      <c r="G24" s="67">
        <v>337614.46960000001</v>
      </c>
      <c r="H24" s="68">
        <v>-25.021332468387801</v>
      </c>
      <c r="I24" s="67">
        <v>40108.273399999998</v>
      </c>
      <c r="J24" s="68">
        <v>15.844378078657201</v>
      </c>
      <c r="K24" s="67">
        <v>-202194.4057</v>
      </c>
      <c r="L24" s="68">
        <v>-59.889140989589897</v>
      </c>
      <c r="M24" s="68">
        <v>-1.1983649016457401</v>
      </c>
      <c r="N24" s="67">
        <v>572430.53850000002</v>
      </c>
      <c r="O24" s="67">
        <v>26030760.5255</v>
      </c>
      <c r="P24" s="67">
        <v>22003</v>
      </c>
      <c r="Q24" s="67">
        <v>26805</v>
      </c>
      <c r="R24" s="68">
        <v>-17.914568177578801</v>
      </c>
      <c r="S24" s="67">
        <v>11.5047416579557</v>
      </c>
      <c r="T24" s="67">
        <v>11.911647371759001</v>
      </c>
      <c r="U24" s="69">
        <v>-3.5368522466724199</v>
      </c>
    </row>
    <row r="25" spans="1:21" ht="12" thickBot="1" x14ac:dyDescent="0.2">
      <c r="A25" s="50"/>
      <c r="B25" s="52" t="s">
        <v>23</v>
      </c>
      <c r="C25" s="53"/>
      <c r="D25" s="67">
        <v>234013.1678</v>
      </c>
      <c r="E25" s="67">
        <v>383931.79830000002</v>
      </c>
      <c r="F25" s="68">
        <v>60.951754670016904</v>
      </c>
      <c r="G25" s="67">
        <v>293030.3382</v>
      </c>
      <c r="H25" s="68">
        <v>-20.1402935827482</v>
      </c>
      <c r="I25" s="67">
        <v>19707.569299999999</v>
      </c>
      <c r="J25" s="68">
        <v>8.4215642586587798</v>
      </c>
      <c r="K25" s="67">
        <v>31360.412499999999</v>
      </c>
      <c r="L25" s="68">
        <v>10.702104325660599</v>
      </c>
      <c r="M25" s="68">
        <v>-0.37157812257730999</v>
      </c>
      <c r="N25" s="67">
        <v>538441.70750000002</v>
      </c>
      <c r="O25" s="67">
        <v>33713598.718800001</v>
      </c>
      <c r="P25" s="67">
        <v>14336</v>
      </c>
      <c r="Q25" s="67">
        <v>17989</v>
      </c>
      <c r="R25" s="68">
        <v>-20.306854188670901</v>
      </c>
      <c r="S25" s="67">
        <v>16.323463155692</v>
      </c>
      <c r="T25" s="67">
        <v>16.9230385068653</v>
      </c>
      <c r="U25" s="69">
        <v>-3.6730891322180699</v>
      </c>
    </row>
    <row r="26" spans="1:21" ht="12" thickBot="1" x14ac:dyDescent="0.2">
      <c r="A26" s="50"/>
      <c r="B26" s="52" t="s">
        <v>24</v>
      </c>
      <c r="C26" s="53"/>
      <c r="D26" s="67">
        <v>496202.31689999998</v>
      </c>
      <c r="E26" s="67">
        <v>568473.3297</v>
      </c>
      <c r="F26" s="68">
        <v>87.286824372545396</v>
      </c>
      <c r="G26" s="67">
        <v>613225.77450000006</v>
      </c>
      <c r="H26" s="68">
        <v>-19.083258151602699</v>
      </c>
      <c r="I26" s="67">
        <v>105262.9664</v>
      </c>
      <c r="J26" s="68">
        <v>21.2137192461384</v>
      </c>
      <c r="K26" s="67">
        <v>135746.98430000001</v>
      </c>
      <c r="L26" s="68">
        <v>22.1365425174248</v>
      </c>
      <c r="M26" s="68">
        <v>-0.22456497326401401</v>
      </c>
      <c r="N26" s="67">
        <v>1095639.2638000001</v>
      </c>
      <c r="O26" s="67">
        <v>60029817.367200002</v>
      </c>
      <c r="P26" s="67">
        <v>36296</v>
      </c>
      <c r="Q26" s="67">
        <v>42366</v>
      </c>
      <c r="R26" s="68">
        <v>-14.327526790350801</v>
      </c>
      <c r="S26" s="67">
        <v>13.670991759422501</v>
      </c>
      <c r="T26" s="67">
        <v>14.1490097460228</v>
      </c>
      <c r="U26" s="69">
        <v>-3.4965860195970202</v>
      </c>
    </row>
    <row r="27" spans="1:21" ht="12" thickBot="1" x14ac:dyDescent="0.2">
      <c r="A27" s="50"/>
      <c r="B27" s="52" t="s">
        <v>25</v>
      </c>
      <c r="C27" s="53"/>
      <c r="D27" s="67">
        <v>239334.45199999999</v>
      </c>
      <c r="E27" s="67">
        <v>362513.67560000002</v>
      </c>
      <c r="F27" s="68">
        <v>66.020806416164902</v>
      </c>
      <c r="G27" s="67">
        <v>377981.96230000001</v>
      </c>
      <c r="H27" s="68">
        <v>-36.680985901109501</v>
      </c>
      <c r="I27" s="67">
        <v>66173.022400000002</v>
      </c>
      <c r="J27" s="68">
        <v>27.648765920252899</v>
      </c>
      <c r="K27" s="67">
        <v>106225.3294</v>
      </c>
      <c r="L27" s="68">
        <v>28.103280049033199</v>
      </c>
      <c r="M27" s="68">
        <v>-0.37705043821685702</v>
      </c>
      <c r="N27" s="67">
        <v>527538.79920000001</v>
      </c>
      <c r="O27" s="67">
        <v>19851958.295600001</v>
      </c>
      <c r="P27" s="67">
        <v>29986</v>
      </c>
      <c r="Q27" s="67">
        <v>35859</v>
      </c>
      <c r="R27" s="68">
        <v>-16.378036197328399</v>
      </c>
      <c r="S27" s="67">
        <v>7.9815397852331103</v>
      </c>
      <c r="T27" s="67">
        <v>8.0371551688558007</v>
      </c>
      <c r="U27" s="69">
        <v>-0.69680018040609704</v>
      </c>
    </row>
    <row r="28" spans="1:21" ht="12" thickBot="1" x14ac:dyDescent="0.2">
      <c r="A28" s="50"/>
      <c r="B28" s="52" t="s">
        <v>26</v>
      </c>
      <c r="C28" s="53"/>
      <c r="D28" s="67">
        <v>545418.50529999996</v>
      </c>
      <c r="E28" s="67">
        <v>904781.71420000005</v>
      </c>
      <c r="F28" s="68">
        <v>60.281778106253398</v>
      </c>
      <c r="G28" s="67">
        <v>912724.75630000001</v>
      </c>
      <c r="H28" s="68">
        <v>-40.242827694187298</v>
      </c>
      <c r="I28" s="67">
        <v>35232.530500000001</v>
      </c>
      <c r="J28" s="68">
        <v>6.4597240756656804</v>
      </c>
      <c r="K28" s="67">
        <v>102375.7257</v>
      </c>
      <c r="L28" s="68">
        <v>11.216494895461199</v>
      </c>
      <c r="M28" s="68">
        <v>-0.65585073747613998</v>
      </c>
      <c r="N28" s="67">
        <v>1196593.0522</v>
      </c>
      <c r="O28" s="67">
        <v>76718691.747299999</v>
      </c>
      <c r="P28" s="67">
        <v>27946</v>
      </c>
      <c r="Q28" s="67">
        <v>31902</v>
      </c>
      <c r="R28" s="68">
        <v>-12.4004764591562</v>
      </c>
      <c r="S28" s="67">
        <v>19.516872013883901</v>
      </c>
      <c r="T28" s="67">
        <v>20.4117154692496</v>
      </c>
      <c r="U28" s="69">
        <v>-4.58497373313247</v>
      </c>
    </row>
    <row r="29" spans="1:21" ht="12" thickBot="1" x14ac:dyDescent="0.2">
      <c r="A29" s="50"/>
      <c r="B29" s="52" t="s">
        <v>27</v>
      </c>
      <c r="C29" s="53"/>
      <c r="D29" s="67">
        <v>591984.21840000001</v>
      </c>
      <c r="E29" s="67">
        <v>917842.02520000003</v>
      </c>
      <c r="F29" s="68">
        <v>64.497397389382499</v>
      </c>
      <c r="G29" s="67">
        <v>759507.01340000005</v>
      </c>
      <c r="H29" s="68">
        <v>-22.05678052268</v>
      </c>
      <c r="I29" s="67">
        <v>95420.229900000006</v>
      </c>
      <c r="J29" s="68">
        <v>16.118711772063701</v>
      </c>
      <c r="K29" s="67">
        <v>150707.883</v>
      </c>
      <c r="L29" s="68">
        <v>19.842856002783002</v>
      </c>
      <c r="M29" s="68">
        <v>-0.36685309354388601</v>
      </c>
      <c r="N29" s="67">
        <v>1278549.1294</v>
      </c>
      <c r="O29" s="67">
        <v>45922807.308700003</v>
      </c>
      <c r="P29" s="67">
        <v>79918</v>
      </c>
      <c r="Q29" s="67">
        <v>88521</v>
      </c>
      <c r="R29" s="68">
        <v>-9.7185978468386107</v>
      </c>
      <c r="S29" s="67">
        <v>7.4073953101929497</v>
      </c>
      <c r="T29" s="67">
        <v>7.7559552083686398</v>
      </c>
      <c r="U29" s="69">
        <v>-4.70556631014483</v>
      </c>
    </row>
    <row r="30" spans="1:21" ht="12" thickBot="1" x14ac:dyDescent="0.2">
      <c r="A30" s="50"/>
      <c r="B30" s="52" t="s">
        <v>28</v>
      </c>
      <c r="C30" s="53"/>
      <c r="D30" s="67">
        <v>900484.97089999996</v>
      </c>
      <c r="E30" s="67">
        <v>1095596.6857</v>
      </c>
      <c r="F30" s="68">
        <v>82.191282855575693</v>
      </c>
      <c r="G30" s="67">
        <v>1268751.1793</v>
      </c>
      <c r="H30" s="68">
        <v>-29.0258810717466</v>
      </c>
      <c r="I30" s="67">
        <v>130316.06879999999</v>
      </c>
      <c r="J30" s="68">
        <v>14.4717649945622</v>
      </c>
      <c r="K30" s="67">
        <v>193734.12599999999</v>
      </c>
      <c r="L30" s="68">
        <v>15.2696706147605</v>
      </c>
      <c r="M30" s="68">
        <v>-0.32734582445221899</v>
      </c>
      <c r="N30" s="67">
        <v>2005201.9676999999</v>
      </c>
      <c r="O30" s="67">
        <v>82653454.847399995</v>
      </c>
      <c r="P30" s="67">
        <v>50209</v>
      </c>
      <c r="Q30" s="67">
        <v>60744</v>
      </c>
      <c r="R30" s="68">
        <v>-17.343276702225701</v>
      </c>
      <c r="S30" s="67">
        <v>17.934732237248301</v>
      </c>
      <c r="T30" s="67">
        <v>18.1864381140524</v>
      </c>
      <c r="U30" s="69">
        <v>-1.4034548911823199</v>
      </c>
    </row>
    <row r="31" spans="1:21" ht="12" thickBot="1" x14ac:dyDescent="0.2">
      <c r="A31" s="50"/>
      <c r="B31" s="52" t="s">
        <v>29</v>
      </c>
      <c r="C31" s="53"/>
      <c r="D31" s="67">
        <v>545862.39969999995</v>
      </c>
      <c r="E31" s="67">
        <v>555780.71219999995</v>
      </c>
      <c r="F31" s="68">
        <v>98.215427005241096</v>
      </c>
      <c r="G31" s="67">
        <v>910594.66440000001</v>
      </c>
      <c r="H31" s="68">
        <v>-40.0542940738979</v>
      </c>
      <c r="I31" s="67">
        <v>26503.713400000001</v>
      </c>
      <c r="J31" s="68">
        <v>4.85538359384456</v>
      </c>
      <c r="K31" s="67">
        <v>58925.514199999998</v>
      </c>
      <c r="L31" s="68">
        <v>6.4711025117664898</v>
      </c>
      <c r="M31" s="68">
        <v>-0.55021668016263203</v>
      </c>
      <c r="N31" s="67">
        <v>1146085.8123999999</v>
      </c>
      <c r="O31" s="67">
        <v>95294653.851500005</v>
      </c>
      <c r="P31" s="67">
        <v>19266</v>
      </c>
      <c r="Q31" s="67">
        <v>21557</v>
      </c>
      <c r="R31" s="68">
        <v>-10.6276383541309</v>
      </c>
      <c r="S31" s="67">
        <v>28.332938840444299</v>
      </c>
      <c r="T31" s="67">
        <v>27.843550248179199</v>
      </c>
      <c r="U31" s="69">
        <v>1.72727790442437</v>
      </c>
    </row>
    <row r="32" spans="1:21" ht="12" thickBot="1" x14ac:dyDescent="0.2">
      <c r="A32" s="50"/>
      <c r="B32" s="52" t="s">
        <v>30</v>
      </c>
      <c r="C32" s="53"/>
      <c r="D32" s="67">
        <v>175005.4307</v>
      </c>
      <c r="E32" s="67">
        <v>241796.78390000001</v>
      </c>
      <c r="F32" s="68">
        <v>72.377071306447604</v>
      </c>
      <c r="G32" s="67">
        <v>205340.48670000001</v>
      </c>
      <c r="H32" s="68">
        <v>-14.773051572785601</v>
      </c>
      <c r="I32" s="67">
        <v>46057.076500000003</v>
      </c>
      <c r="J32" s="68">
        <v>26.317512728477901</v>
      </c>
      <c r="K32" s="67">
        <v>52486.978499999997</v>
      </c>
      <c r="L32" s="68">
        <v>25.5609496906876</v>
      </c>
      <c r="M32" s="68">
        <v>-0.122504708477361</v>
      </c>
      <c r="N32" s="67">
        <v>355248.33860000002</v>
      </c>
      <c r="O32" s="67">
        <v>8991450.9833000004</v>
      </c>
      <c r="P32" s="67">
        <v>24901</v>
      </c>
      <c r="Q32" s="67">
        <v>27630</v>
      </c>
      <c r="R32" s="68">
        <v>-9.8769453492580492</v>
      </c>
      <c r="S32" s="67">
        <v>7.0280482992650901</v>
      </c>
      <c r="T32" s="67">
        <v>6.5234494353963104</v>
      </c>
      <c r="U32" s="69">
        <v>7.1797865123030604</v>
      </c>
    </row>
    <row r="33" spans="1:21" ht="12" thickBot="1" x14ac:dyDescent="0.2">
      <c r="A33" s="50"/>
      <c r="B33" s="52" t="s">
        <v>31</v>
      </c>
      <c r="C33" s="53"/>
      <c r="D33" s="70"/>
      <c r="E33" s="70"/>
      <c r="F33" s="70"/>
      <c r="G33" s="67">
        <v>14.4445</v>
      </c>
      <c r="H33" s="70"/>
      <c r="I33" s="70"/>
      <c r="J33" s="70"/>
      <c r="K33" s="67">
        <v>1.2251000000000001</v>
      </c>
      <c r="L33" s="68">
        <v>8.4814289175810895</v>
      </c>
      <c r="M33" s="70"/>
      <c r="N33" s="70"/>
      <c r="O33" s="67">
        <v>76.322599999999994</v>
      </c>
      <c r="P33" s="70"/>
      <c r="Q33" s="70"/>
      <c r="R33" s="70"/>
      <c r="S33" s="70"/>
      <c r="T33" s="70"/>
      <c r="U33" s="71"/>
    </row>
    <row r="34" spans="1:21" ht="12" thickBot="1" x14ac:dyDescent="0.2">
      <c r="A34" s="50"/>
      <c r="B34" s="52" t="s">
        <v>32</v>
      </c>
      <c r="C34" s="53"/>
      <c r="D34" s="67">
        <v>106954.26330000001</v>
      </c>
      <c r="E34" s="67">
        <v>146755.8302</v>
      </c>
      <c r="F34" s="68">
        <v>72.879055744662296</v>
      </c>
      <c r="G34" s="67">
        <v>112644.82919999999</v>
      </c>
      <c r="H34" s="68">
        <v>-5.05177729010218</v>
      </c>
      <c r="I34" s="67">
        <v>13505.430899999999</v>
      </c>
      <c r="J34" s="68">
        <v>12.627295521748501</v>
      </c>
      <c r="K34" s="67">
        <v>12155.536</v>
      </c>
      <c r="L34" s="68">
        <v>10.791028834903701</v>
      </c>
      <c r="M34" s="68">
        <v>0.11105186147283</v>
      </c>
      <c r="N34" s="67">
        <v>238961.0387</v>
      </c>
      <c r="O34" s="67">
        <v>19097837.313200001</v>
      </c>
      <c r="P34" s="67">
        <v>6001</v>
      </c>
      <c r="Q34" s="67">
        <v>7254</v>
      </c>
      <c r="R34" s="68">
        <v>-17.2732285635511</v>
      </c>
      <c r="S34" s="67">
        <v>17.822740093317801</v>
      </c>
      <c r="T34" s="67">
        <v>18.197790929142499</v>
      </c>
      <c r="U34" s="69">
        <v>-2.1043388045892102</v>
      </c>
    </row>
    <row r="35" spans="1:21" ht="12" thickBot="1" x14ac:dyDescent="0.2">
      <c r="A35" s="50"/>
      <c r="B35" s="52" t="s">
        <v>36</v>
      </c>
      <c r="C35" s="53"/>
      <c r="D35" s="70"/>
      <c r="E35" s="67">
        <v>64369.083400000003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50"/>
      <c r="B36" s="52" t="s">
        <v>37</v>
      </c>
      <c r="C36" s="53"/>
      <c r="D36" s="70"/>
      <c r="E36" s="67">
        <v>4656.5569999999998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50"/>
      <c r="B37" s="52" t="s">
        <v>38</v>
      </c>
      <c r="C37" s="53"/>
      <c r="D37" s="70"/>
      <c r="E37" s="67">
        <v>30081.756000000001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50"/>
      <c r="B38" s="52" t="s">
        <v>33</v>
      </c>
      <c r="C38" s="53"/>
      <c r="D38" s="67">
        <v>302643.59029999998</v>
      </c>
      <c r="E38" s="67">
        <v>152082.47659999999</v>
      </c>
      <c r="F38" s="68">
        <v>198.99964615647201</v>
      </c>
      <c r="G38" s="67">
        <v>436288.03350000002</v>
      </c>
      <c r="H38" s="68">
        <v>-30.6321587892004</v>
      </c>
      <c r="I38" s="67">
        <v>20458.482</v>
      </c>
      <c r="J38" s="68">
        <v>6.7599257528369296</v>
      </c>
      <c r="K38" s="67">
        <v>28253.8809</v>
      </c>
      <c r="L38" s="68">
        <v>6.4759697105009</v>
      </c>
      <c r="M38" s="68">
        <v>-0.275905420837249</v>
      </c>
      <c r="N38" s="67">
        <v>834284.95940000005</v>
      </c>
      <c r="O38" s="67">
        <v>18899569.448199999</v>
      </c>
      <c r="P38" s="67">
        <v>407</v>
      </c>
      <c r="Q38" s="67">
        <v>626</v>
      </c>
      <c r="R38" s="68">
        <v>-34.984025559105397</v>
      </c>
      <c r="S38" s="67">
        <v>743.596044963145</v>
      </c>
      <c r="T38" s="67">
        <v>849.26736277955297</v>
      </c>
      <c r="U38" s="69">
        <v>-14.210849900586201</v>
      </c>
    </row>
    <row r="39" spans="1:21" ht="12" thickBot="1" x14ac:dyDescent="0.2">
      <c r="A39" s="50"/>
      <c r="B39" s="52" t="s">
        <v>34</v>
      </c>
      <c r="C39" s="53"/>
      <c r="D39" s="67">
        <v>572197.71059999999</v>
      </c>
      <c r="E39" s="67">
        <v>463220.321</v>
      </c>
      <c r="F39" s="68">
        <v>123.526038185186</v>
      </c>
      <c r="G39" s="67">
        <v>603422.0871</v>
      </c>
      <c r="H39" s="68">
        <v>-5.17454981637513</v>
      </c>
      <c r="I39" s="67">
        <v>43511.863899999997</v>
      </c>
      <c r="J39" s="68">
        <v>7.6043407888462102</v>
      </c>
      <c r="K39" s="67">
        <v>43869.830600000001</v>
      </c>
      <c r="L39" s="68">
        <v>7.2701731570408699</v>
      </c>
      <c r="M39" s="68">
        <v>-8.1597465753609991E-3</v>
      </c>
      <c r="N39" s="67">
        <v>1334341.5822000001</v>
      </c>
      <c r="O39" s="67">
        <v>45236757.424999997</v>
      </c>
      <c r="P39" s="67">
        <v>3158</v>
      </c>
      <c r="Q39" s="67">
        <v>3929</v>
      </c>
      <c r="R39" s="68">
        <v>-19.6233138203105</v>
      </c>
      <c r="S39" s="67">
        <v>181.18990202659899</v>
      </c>
      <c r="T39" s="67">
        <v>193.979096869432</v>
      </c>
      <c r="U39" s="69">
        <v>-7.0584479045392996</v>
      </c>
    </row>
    <row r="40" spans="1:21" ht="12" thickBot="1" x14ac:dyDescent="0.2">
      <c r="A40" s="50"/>
      <c r="B40" s="52" t="s">
        <v>39</v>
      </c>
      <c r="C40" s="53"/>
      <c r="D40" s="70"/>
      <c r="E40" s="67">
        <v>49768.127399999998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50"/>
      <c r="B41" s="52" t="s">
        <v>40</v>
      </c>
      <c r="C41" s="53"/>
      <c r="D41" s="70"/>
      <c r="E41" s="67">
        <v>6724.7709999999997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51"/>
      <c r="B42" s="52" t="s">
        <v>35</v>
      </c>
      <c r="C42" s="53"/>
      <c r="D42" s="72">
        <v>42517.122199999998</v>
      </c>
      <c r="E42" s="73"/>
      <c r="F42" s="73"/>
      <c r="G42" s="72">
        <v>22576.7071</v>
      </c>
      <c r="H42" s="74">
        <v>88.322956096639999</v>
      </c>
      <c r="I42" s="72">
        <v>6605.7828</v>
      </c>
      <c r="J42" s="74">
        <v>15.536758976598801</v>
      </c>
      <c r="K42" s="72">
        <v>1792.2963</v>
      </c>
      <c r="L42" s="74">
        <v>7.9386966932835001</v>
      </c>
      <c r="M42" s="74">
        <v>2.6856533152470399</v>
      </c>
      <c r="N42" s="72">
        <v>130639.37300000001</v>
      </c>
      <c r="O42" s="72">
        <v>2260604.3431000002</v>
      </c>
      <c r="P42" s="72">
        <v>33</v>
      </c>
      <c r="Q42" s="72">
        <v>27</v>
      </c>
      <c r="R42" s="74">
        <v>22.2222222222222</v>
      </c>
      <c r="S42" s="72">
        <v>1288.3976424242401</v>
      </c>
      <c r="T42" s="72">
        <v>3263.7870666666699</v>
      </c>
      <c r="U42" s="75">
        <v>-153.32140941561701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92068</v>
      </c>
      <c r="D2" s="32">
        <v>987892.96070854703</v>
      </c>
      <c r="E2" s="32">
        <v>761051.35679059802</v>
      </c>
      <c r="F2" s="32">
        <v>226841.60391794899</v>
      </c>
      <c r="G2" s="32">
        <v>761051.35679059802</v>
      </c>
      <c r="H2" s="32">
        <v>0.229621642161769</v>
      </c>
    </row>
    <row r="3" spans="1:8" ht="14.25" x14ac:dyDescent="0.2">
      <c r="A3" s="32">
        <v>2</v>
      </c>
      <c r="B3" s="33">
        <v>13</v>
      </c>
      <c r="C3" s="32">
        <v>41750</v>
      </c>
      <c r="D3" s="32">
        <v>327906.55298837501</v>
      </c>
      <c r="E3" s="32">
        <v>265198.87512326601</v>
      </c>
      <c r="F3" s="32">
        <v>62707.677865108497</v>
      </c>
      <c r="G3" s="32">
        <v>265198.87512326601</v>
      </c>
      <c r="H3" s="32">
        <v>0.191236427859164</v>
      </c>
    </row>
    <row r="4" spans="1:8" ht="14.25" x14ac:dyDescent="0.2">
      <c r="A4" s="32">
        <v>3</v>
      </c>
      <c r="B4" s="33">
        <v>14</v>
      </c>
      <c r="C4" s="32">
        <v>124813</v>
      </c>
      <c r="D4" s="32">
        <v>294167.11057521403</v>
      </c>
      <c r="E4" s="32">
        <v>234946.83869145301</v>
      </c>
      <c r="F4" s="32">
        <v>59220.271883760703</v>
      </c>
      <c r="G4" s="32">
        <v>234946.83869145301</v>
      </c>
      <c r="H4" s="32">
        <v>0.201315068050815</v>
      </c>
    </row>
    <row r="5" spans="1:8" ht="14.25" x14ac:dyDescent="0.2">
      <c r="A5" s="32">
        <v>4</v>
      </c>
      <c r="B5" s="33">
        <v>15</v>
      </c>
      <c r="C5" s="32">
        <v>4790</v>
      </c>
      <c r="D5" s="32">
        <v>80912.850033333307</v>
      </c>
      <c r="E5" s="32">
        <v>63030.500018803403</v>
      </c>
      <c r="F5" s="32">
        <v>17882.3500145299</v>
      </c>
      <c r="G5" s="32">
        <v>63030.500018803403</v>
      </c>
      <c r="H5" s="32">
        <v>0.221007540917951</v>
      </c>
    </row>
    <row r="6" spans="1:8" ht="14.25" x14ac:dyDescent="0.2">
      <c r="A6" s="32">
        <v>5</v>
      </c>
      <c r="B6" s="33">
        <v>16</v>
      </c>
      <c r="C6" s="32">
        <v>3450</v>
      </c>
      <c r="D6" s="32">
        <v>197737.36922734999</v>
      </c>
      <c r="E6" s="32">
        <v>166877.80007521401</v>
      </c>
      <c r="F6" s="32">
        <v>30859.569152136799</v>
      </c>
      <c r="G6" s="32">
        <v>166877.80007521401</v>
      </c>
      <c r="H6" s="32">
        <v>0.15606341518914199</v>
      </c>
    </row>
    <row r="7" spans="1:8" ht="14.25" x14ac:dyDescent="0.2">
      <c r="A7" s="32">
        <v>6</v>
      </c>
      <c r="B7" s="33">
        <v>17</v>
      </c>
      <c r="C7" s="32">
        <v>27269</v>
      </c>
      <c r="D7" s="32">
        <v>424393.45979230799</v>
      </c>
      <c r="E7" s="32">
        <v>336178.83939230797</v>
      </c>
      <c r="F7" s="32">
        <v>88214.6204</v>
      </c>
      <c r="G7" s="32">
        <v>336178.83939230797</v>
      </c>
      <c r="H7" s="32">
        <v>0.20786046147641199</v>
      </c>
    </row>
    <row r="8" spans="1:8" ht="14.25" x14ac:dyDescent="0.2">
      <c r="A8" s="32">
        <v>7</v>
      </c>
      <c r="B8" s="33">
        <v>18</v>
      </c>
      <c r="C8" s="32">
        <v>120945</v>
      </c>
      <c r="D8" s="32">
        <v>160539.74260598299</v>
      </c>
      <c r="E8" s="32">
        <v>133748.04859230801</v>
      </c>
      <c r="F8" s="32">
        <v>26791.694013675198</v>
      </c>
      <c r="G8" s="32">
        <v>133748.04859230801</v>
      </c>
      <c r="H8" s="32">
        <v>0.16688511877978299</v>
      </c>
    </row>
    <row r="9" spans="1:8" ht="14.25" x14ac:dyDescent="0.2">
      <c r="A9" s="32">
        <v>8</v>
      </c>
      <c r="B9" s="33">
        <v>19</v>
      </c>
      <c r="C9" s="32">
        <v>16261</v>
      </c>
      <c r="D9" s="32">
        <v>124859.865949573</v>
      </c>
      <c r="E9" s="32">
        <v>118028.94326495699</v>
      </c>
      <c r="F9" s="32">
        <v>6830.9226846153797</v>
      </c>
      <c r="G9" s="32">
        <v>118028.94326495699</v>
      </c>
      <c r="H9" s="32">
        <v>5.4708713906309998E-2</v>
      </c>
    </row>
    <row r="10" spans="1:8" ht="14.25" x14ac:dyDescent="0.2">
      <c r="A10" s="32">
        <v>9</v>
      </c>
      <c r="B10" s="33">
        <v>21</v>
      </c>
      <c r="C10" s="32">
        <v>180926</v>
      </c>
      <c r="D10" s="32">
        <v>940715.59850427404</v>
      </c>
      <c r="E10" s="32">
        <v>891239.20812820503</v>
      </c>
      <c r="F10" s="32">
        <v>49476.390376068397</v>
      </c>
      <c r="G10" s="32">
        <v>891239.20812820503</v>
      </c>
      <c r="H10" s="35">
        <v>5.2594419030294902E-2</v>
      </c>
    </row>
    <row r="11" spans="1:8" ht="14.25" x14ac:dyDescent="0.2">
      <c r="A11" s="32">
        <v>10</v>
      </c>
      <c r="B11" s="33">
        <v>22</v>
      </c>
      <c r="C11" s="32">
        <v>41643</v>
      </c>
      <c r="D11" s="32">
        <v>1131350.1566769199</v>
      </c>
      <c r="E11" s="32">
        <v>1029712.95285385</v>
      </c>
      <c r="F11" s="32">
        <v>101637.203823077</v>
      </c>
      <c r="G11" s="32">
        <v>1029712.95285385</v>
      </c>
      <c r="H11" s="32">
        <v>8.98370882111445E-2</v>
      </c>
    </row>
    <row r="12" spans="1:8" ht="14.25" x14ac:dyDescent="0.2">
      <c r="A12" s="32">
        <v>11</v>
      </c>
      <c r="B12" s="33">
        <v>23</v>
      </c>
      <c r="C12" s="32">
        <v>198978.57500000001</v>
      </c>
      <c r="D12" s="32">
        <v>2086162.21480775</v>
      </c>
      <c r="E12" s="32">
        <v>1811646.1418456901</v>
      </c>
      <c r="F12" s="32">
        <v>274516.07296205999</v>
      </c>
      <c r="G12" s="32">
        <v>1811646.1418456901</v>
      </c>
      <c r="H12" s="32">
        <v>0.13158903512561099</v>
      </c>
    </row>
    <row r="13" spans="1:8" ht="14.25" x14ac:dyDescent="0.2">
      <c r="A13" s="32">
        <v>12</v>
      </c>
      <c r="B13" s="33">
        <v>24</v>
      </c>
      <c r="C13" s="32">
        <v>38713.112000000001</v>
      </c>
      <c r="D13" s="32">
        <v>806973.11199145298</v>
      </c>
      <c r="E13" s="32">
        <v>729893.240840171</v>
      </c>
      <c r="F13" s="32">
        <v>77079.871151282103</v>
      </c>
      <c r="G13" s="32">
        <v>729893.240840171</v>
      </c>
      <c r="H13" s="32">
        <v>9.5517273135735506E-2</v>
      </c>
    </row>
    <row r="14" spans="1:8" ht="14.25" x14ac:dyDescent="0.2">
      <c r="A14" s="32">
        <v>13</v>
      </c>
      <c r="B14" s="33">
        <v>25</v>
      </c>
      <c r="C14" s="32">
        <v>77590</v>
      </c>
      <c r="D14" s="32">
        <v>909533.24250000005</v>
      </c>
      <c r="E14" s="32">
        <v>816969.90789999999</v>
      </c>
      <c r="F14" s="32">
        <v>92563.334600000002</v>
      </c>
      <c r="G14" s="32">
        <v>816969.90789999999</v>
      </c>
      <c r="H14" s="32">
        <v>0.10177015008882399</v>
      </c>
    </row>
    <row r="15" spans="1:8" ht="14.25" x14ac:dyDescent="0.2">
      <c r="A15" s="32">
        <v>14</v>
      </c>
      <c r="B15" s="33">
        <v>26</v>
      </c>
      <c r="C15" s="32">
        <v>72971</v>
      </c>
      <c r="D15" s="32">
        <v>496854.66472366703</v>
      </c>
      <c r="E15" s="32">
        <v>431520.49556753598</v>
      </c>
      <c r="F15" s="32">
        <v>65334.169156130403</v>
      </c>
      <c r="G15" s="32">
        <v>431520.49556753598</v>
      </c>
      <c r="H15" s="32">
        <v>0.131495533391977</v>
      </c>
    </row>
    <row r="16" spans="1:8" ht="14.25" x14ac:dyDescent="0.2">
      <c r="A16" s="32">
        <v>15</v>
      </c>
      <c r="B16" s="33">
        <v>27</v>
      </c>
      <c r="C16" s="32">
        <v>233565.94</v>
      </c>
      <c r="D16" s="32">
        <v>1958927.4421999999</v>
      </c>
      <c r="E16" s="32">
        <v>1727707.4534</v>
      </c>
      <c r="F16" s="32">
        <v>231219.98879999999</v>
      </c>
      <c r="G16" s="32">
        <v>1727707.4534</v>
      </c>
      <c r="H16" s="32">
        <v>0.118033972988977</v>
      </c>
    </row>
    <row r="17" spans="1:8" ht="14.25" x14ac:dyDescent="0.2">
      <c r="A17" s="32">
        <v>16</v>
      </c>
      <c r="B17" s="33">
        <v>29</v>
      </c>
      <c r="C17" s="32">
        <v>279410</v>
      </c>
      <c r="D17" s="32">
        <v>3671365.15</v>
      </c>
      <c r="E17" s="32">
        <v>3255893.9890717901</v>
      </c>
      <c r="F17" s="32">
        <v>415471.160928205</v>
      </c>
      <c r="G17" s="32">
        <v>3255893.9890717901</v>
      </c>
      <c r="H17" s="32">
        <v>0.113165306079186</v>
      </c>
    </row>
    <row r="18" spans="1:8" ht="14.25" x14ac:dyDescent="0.2">
      <c r="A18" s="32">
        <v>17</v>
      </c>
      <c r="B18" s="33">
        <v>31</v>
      </c>
      <c r="C18" s="32">
        <v>27125.696</v>
      </c>
      <c r="D18" s="32">
        <v>253138.80850153501</v>
      </c>
      <c r="E18" s="32">
        <v>213030.55302130399</v>
      </c>
      <c r="F18" s="32">
        <v>40108.255480231099</v>
      </c>
      <c r="G18" s="32">
        <v>213030.55302130399</v>
      </c>
      <c r="H18" s="32">
        <v>0.15844372389067299</v>
      </c>
    </row>
    <row r="19" spans="1:8" ht="14.25" x14ac:dyDescent="0.2">
      <c r="A19" s="32">
        <v>18</v>
      </c>
      <c r="B19" s="33">
        <v>32</v>
      </c>
      <c r="C19" s="32">
        <v>11770.207</v>
      </c>
      <c r="D19" s="32">
        <v>234013.17045091101</v>
      </c>
      <c r="E19" s="32">
        <v>214305.60886653999</v>
      </c>
      <c r="F19" s="32">
        <v>19707.561584371299</v>
      </c>
      <c r="G19" s="32">
        <v>214305.60886653999</v>
      </c>
      <c r="H19" s="32">
        <v>8.4215608661673005E-2</v>
      </c>
    </row>
    <row r="20" spans="1:8" ht="14.25" x14ac:dyDescent="0.2">
      <c r="A20" s="32">
        <v>19</v>
      </c>
      <c r="B20" s="33">
        <v>33</v>
      </c>
      <c r="C20" s="32">
        <v>34910.614000000001</v>
      </c>
      <c r="D20" s="32">
        <v>496202.29414194101</v>
      </c>
      <c r="E20" s="32">
        <v>390939.33957459102</v>
      </c>
      <c r="F20" s="32">
        <v>105262.95456735</v>
      </c>
      <c r="G20" s="32">
        <v>390939.33957459102</v>
      </c>
      <c r="H20" s="32">
        <v>0.212137178344522</v>
      </c>
    </row>
    <row r="21" spans="1:8" ht="14.25" x14ac:dyDescent="0.2">
      <c r="A21" s="32">
        <v>20</v>
      </c>
      <c r="B21" s="33">
        <v>34</v>
      </c>
      <c r="C21" s="32">
        <v>37607.51</v>
      </c>
      <c r="D21" s="32">
        <v>239334.41426813399</v>
      </c>
      <c r="E21" s="32">
        <v>173161.44778101399</v>
      </c>
      <c r="F21" s="32">
        <v>66172.966487120197</v>
      </c>
      <c r="G21" s="32">
        <v>173161.44778101399</v>
      </c>
      <c r="H21" s="32">
        <v>0.27648746917350697</v>
      </c>
    </row>
    <row r="22" spans="1:8" ht="14.25" x14ac:dyDescent="0.2">
      <c r="A22" s="32">
        <v>21</v>
      </c>
      <c r="B22" s="33">
        <v>35</v>
      </c>
      <c r="C22" s="32">
        <v>22720.455999999998</v>
      </c>
      <c r="D22" s="32">
        <v>545418.50213539798</v>
      </c>
      <c r="E22" s="32">
        <v>510185.97646725702</v>
      </c>
      <c r="F22" s="32">
        <v>35232.525668141599</v>
      </c>
      <c r="G22" s="32">
        <v>510185.97646725702</v>
      </c>
      <c r="H22" s="32">
        <v>6.45972322724674E-2</v>
      </c>
    </row>
    <row r="23" spans="1:8" ht="14.25" x14ac:dyDescent="0.2">
      <c r="A23" s="32">
        <v>22</v>
      </c>
      <c r="B23" s="33">
        <v>36</v>
      </c>
      <c r="C23" s="32">
        <v>110091.696</v>
      </c>
      <c r="D23" s="32">
        <v>591984.22129734501</v>
      </c>
      <c r="E23" s="32">
        <v>496563.99139107403</v>
      </c>
      <c r="F23" s="32">
        <v>95420.229906271503</v>
      </c>
      <c r="G23" s="32">
        <v>496563.99139107403</v>
      </c>
      <c r="H23" s="32">
        <v>0.16118711694233401</v>
      </c>
    </row>
    <row r="24" spans="1:8" ht="14.25" x14ac:dyDescent="0.2">
      <c r="A24" s="32">
        <v>23</v>
      </c>
      <c r="B24" s="33">
        <v>37</v>
      </c>
      <c r="C24" s="32">
        <v>79216.014999999999</v>
      </c>
      <c r="D24" s="32">
        <v>900484.97364886897</v>
      </c>
      <c r="E24" s="32">
        <v>770168.89671015402</v>
      </c>
      <c r="F24" s="32">
        <v>130316.07693871501</v>
      </c>
      <c r="G24" s="32">
        <v>770168.89671015402</v>
      </c>
      <c r="H24" s="32">
        <v>0.144717658541996</v>
      </c>
    </row>
    <row r="25" spans="1:8" ht="14.25" x14ac:dyDescent="0.2">
      <c r="A25" s="32">
        <v>24</v>
      </c>
      <c r="B25" s="33">
        <v>38</v>
      </c>
      <c r="C25" s="32">
        <v>92360.639999999999</v>
      </c>
      <c r="D25" s="32">
        <v>545862.37402389396</v>
      </c>
      <c r="E25" s="32">
        <v>519358.65875663701</v>
      </c>
      <c r="F25" s="32">
        <v>26503.715267256601</v>
      </c>
      <c r="G25" s="32">
        <v>519358.65875663701</v>
      </c>
      <c r="H25" s="32">
        <v>4.8553841643052098E-2</v>
      </c>
    </row>
    <row r="26" spans="1:8" ht="14.25" x14ac:dyDescent="0.2">
      <c r="A26" s="32">
        <v>25</v>
      </c>
      <c r="B26" s="33">
        <v>39</v>
      </c>
      <c r="C26" s="32">
        <v>82064.698000000004</v>
      </c>
      <c r="D26" s="32">
        <v>175005.38520213301</v>
      </c>
      <c r="E26" s="32">
        <v>128948.353794475</v>
      </c>
      <c r="F26" s="32">
        <v>46057.031407658098</v>
      </c>
      <c r="G26" s="32">
        <v>128948.353794475</v>
      </c>
      <c r="H26" s="32">
        <v>0.263174938042402</v>
      </c>
    </row>
    <row r="27" spans="1:8" ht="14.25" x14ac:dyDescent="0.2">
      <c r="A27" s="32">
        <v>26</v>
      </c>
      <c r="B27" s="33">
        <v>42</v>
      </c>
      <c r="C27" s="32">
        <v>4632.03</v>
      </c>
      <c r="D27" s="32">
        <v>106954.2628</v>
      </c>
      <c r="E27" s="32">
        <v>93448.837100000004</v>
      </c>
      <c r="F27" s="32">
        <v>13505.4257</v>
      </c>
      <c r="G27" s="32">
        <v>93448.837100000004</v>
      </c>
      <c r="H27" s="32">
        <v>0.12627290718888501</v>
      </c>
    </row>
    <row r="28" spans="1:8" ht="14.25" x14ac:dyDescent="0.2">
      <c r="A28" s="32">
        <v>27</v>
      </c>
      <c r="B28" s="33">
        <v>75</v>
      </c>
      <c r="C28" s="32">
        <v>413</v>
      </c>
      <c r="D28" s="32">
        <v>302643.58974358998</v>
      </c>
      <c r="E28" s="32">
        <v>282185.10683760699</v>
      </c>
      <c r="F28" s="32">
        <v>20458.482905982899</v>
      </c>
      <c r="G28" s="32">
        <v>282185.10683760699</v>
      </c>
      <c r="H28" s="32">
        <v>6.7599260646214396E-2</v>
      </c>
    </row>
    <row r="29" spans="1:8" ht="14.25" x14ac:dyDescent="0.2">
      <c r="A29" s="32">
        <v>28</v>
      </c>
      <c r="B29" s="33">
        <v>76</v>
      </c>
      <c r="C29" s="32">
        <v>3232</v>
      </c>
      <c r="D29" s="32">
        <v>572197.69712393195</v>
      </c>
      <c r="E29" s="32">
        <v>528685.84736153798</v>
      </c>
      <c r="F29" s="32">
        <v>43511.849762393198</v>
      </c>
      <c r="G29" s="32">
        <v>528685.84736153798</v>
      </c>
      <c r="H29" s="32">
        <v>7.6043384971836006E-2</v>
      </c>
    </row>
    <row r="30" spans="1:8" ht="14.25" x14ac:dyDescent="0.2">
      <c r="A30" s="32">
        <v>29</v>
      </c>
      <c r="B30" s="33">
        <v>99</v>
      </c>
      <c r="C30" s="32">
        <v>34</v>
      </c>
      <c r="D30" s="32">
        <v>42517.122002874203</v>
      </c>
      <c r="E30" s="32">
        <v>35911.339187655998</v>
      </c>
      <c r="F30" s="32">
        <v>6605.7828152182101</v>
      </c>
      <c r="G30" s="32">
        <v>35911.339187655998</v>
      </c>
      <c r="H30" s="32">
        <v>0.15536759084426399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2015-03-03T01:03:11Z</dcterms:modified>
</cp:coreProperties>
</file>