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<sst xmlns="http://schemas.openxmlformats.org/spreadsheetml/2006/main" count="112" uniqueCount="70">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</sst>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23072415.8422</v>
      </c>
      <c r="F3" s="25">
        <f>RA!I7</f>
        <v>2684055.9071</v>
      </c>
      <c r="G3" s="16">
        <f>E3-F3</f>
        <v>20388359.9351</v>
      </c>
      <c r="H3" s="27">
        <f>RA!J7</f>
        <v>11.6331810481276</v>
      </c>
      <c r="I3" s="20">
        <f>SUM(I4:I38)</f>
        <v>23072423.927944712</v>
      </c>
      <c r="J3" s="21">
        <f>SUM(J4:J38)</f>
        <v>20388359.889984317</v>
      </c>
      <c r="K3" s="22">
        <f>E3-I3</f>
        <v>-8.0857447125017643</v>
      </c>
      <c r="L3" s="22">
        <f>G3-J3</f>
        <v>4.5115683227777481E-2</v>
      </c>
    </row>
    <row r="4" spans="1:13" x14ac:dyDescent="0.15">
      <c r="A4" s="41">
        <f>RA!A8</f>
        <v>42038</v>
      </c>
      <c r="B4" s="12">
        <v>12</v>
      </c>
      <c r="C4" s="38" t="s">
        <v>6</v>
      </c>
      <c r="D4" s="38"/>
      <c r="E4" s="15">
        <f>VLOOKUP(C4,RA!B8:D38,3,0)</f>
        <v>1091674.0112999999</v>
      </c>
      <c r="F4" s="25">
        <f>VLOOKUP(C4,RA!B8:I41,8,0)</f>
        <v>244788.4498</v>
      </c>
      <c r="G4" s="16">
        <f t="shared" ref="G4:G38" si="0">E4-F4</f>
        <v>846885.56149999984</v>
      </c>
      <c r="H4" s="27">
        <f>RA!J8</f>
        <v>22.4232185859676</v>
      </c>
      <c r="I4" s="20">
        <f>VLOOKUP(B4,RMS!B:D,3,FALSE)</f>
        <v>1091675.5929264999</v>
      </c>
      <c r="J4" s="21">
        <f>VLOOKUP(B4,RMS!B:E,4,FALSE)</f>
        <v>846885.582524786</v>
      </c>
      <c r="K4" s="22">
        <f t="shared" ref="K4:K38" si="1">E4-I4</f>
        <v>-1.5816265000030398</v>
      </c>
      <c r="L4" s="22">
        <f t="shared" ref="L4:L38" si="2">G4-J4</f>
        <v>-2.1024786168709397E-2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VLOOKUP(C5,RA!B8:D39,3,0)</f>
        <v>143110.39749999999</v>
      </c>
      <c r="F5" s="25">
        <f>VLOOKUP(C5,RA!B9:I42,8,0)</f>
        <v>30368.294600000001</v>
      </c>
      <c r="G5" s="16">
        <f t="shared" si="0"/>
        <v>112742.1029</v>
      </c>
      <c r="H5" s="27">
        <f>RA!J9</f>
        <v>21.220187443054201</v>
      </c>
      <c r="I5" s="20">
        <f>VLOOKUP(B5,RMS!B:D,3,FALSE)</f>
        <v>143110.49634254599</v>
      </c>
      <c r="J5" s="21">
        <f>VLOOKUP(B5,RMS!B:E,4,FALSE)</f>
        <v>112742.134329483</v>
      </c>
      <c r="K5" s="22">
        <f t="shared" si="1"/>
        <v>-9.884254599455744E-2</v>
      </c>
      <c r="L5" s="22">
        <f t="shared" si="2"/>
        <v>-3.1429483002284542E-2</v>
      </c>
      <c r="M5" s="34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VLOOKUP(C6,RA!B10:D40,3,0)</f>
        <v>229299.2255</v>
      </c>
      <c r="F6" s="25">
        <f>VLOOKUP(C6,RA!B10:I43,8,0)</f>
        <v>48896.473400000003</v>
      </c>
      <c r="G6" s="16">
        <f t="shared" si="0"/>
        <v>180402.75209999998</v>
      </c>
      <c r="H6" s="27">
        <f>RA!J10</f>
        <v>21.3243081364006</v>
      </c>
      <c r="I6" s="20">
        <f>VLOOKUP(B6,RMS!B:D,3,FALSE)</f>
        <v>229301.27543247899</v>
      </c>
      <c r="J6" s="21">
        <f>VLOOKUP(B6,RMS!B:E,4,FALSE)</f>
        <v>180402.75142136801</v>
      </c>
      <c r="K6" s="22">
        <f>E6-I6</f>
        <v>-2.0499324789852835</v>
      </c>
      <c r="L6" s="22">
        <f t="shared" si="2"/>
        <v>6.7863197182305157E-4</v>
      </c>
      <c r="M6" s="34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VLOOKUP(C7,RA!B10:D41,3,0)</f>
        <v>123991.78419999999</v>
      </c>
      <c r="F7" s="25">
        <f>VLOOKUP(C7,RA!B11:I44,8,0)</f>
        <v>24906.864000000001</v>
      </c>
      <c r="G7" s="16">
        <f t="shared" si="0"/>
        <v>99084.920199999993</v>
      </c>
      <c r="H7" s="27">
        <f>RA!J11</f>
        <v>20.087511572399801</v>
      </c>
      <c r="I7" s="20">
        <f>VLOOKUP(B7,RMS!B:D,3,FALSE)</f>
        <v>123991.854894872</v>
      </c>
      <c r="J7" s="21">
        <f>VLOOKUP(B7,RMS!B:E,4,FALSE)</f>
        <v>99084.919565812001</v>
      </c>
      <c r="K7" s="22">
        <f t="shared" si="1"/>
        <v>-7.069487200351432E-2</v>
      </c>
      <c r="L7" s="22">
        <f t="shared" si="2"/>
        <v>6.3418799254577607E-4</v>
      </c>
      <c r="M7" s="34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VLOOKUP(C8,RA!B12:D41,3,0)</f>
        <v>403201.67959999997</v>
      </c>
      <c r="F8" s="25">
        <f>VLOOKUP(C8,RA!B12:I45,8,0)</f>
        <v>38104.706299999998</v>
      </c>
      <c r="G8" s="16">
        <f t="shared" si="0"/>
        <v>365096.97329999995</v>
      </c>
      <c r="H8" s="27">
        <f>RA!J12</f>
        <v>9.4505326311641706</v>
      </c>
      <c r="I8" s="20">
        <f>VLOOKUP(B8,RMS!B:D,3,FALSE)</f>
        <v>403201.67052649602</v>
      </c>
      <c r="J8" s="21">
        <f>VLOOKUP(B8,RMS!B:E,4,FALSE)</f>
        <v>365096.972887179</v>
      </c>
      <c r="K8" s="22">
        <f t="shared" si="1"/>
        <v>9.073503955733031E-3</v>
      </c>
      <c r="L8" s="22">
        <f t="shared" si="2"/>
        <v>4.1282095480710268E-4</v>
      </c>
      <c r="M8" s="34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VLOOKUP(C9,RA!B12:D42,3,0)</f>
        <v>452078.56140000001</v>
      </c>
      <c r="F9" s="25">
        <f>VLOOKUP(C9,RA!B13:I46,8,0)</f>
        <v>80378.981400000004</v>
      </c>
      <c r="G9" s="16">
        <f t="shared" si="0"/>
        <v>371699.58</v>
      </c>
      <c r="H9" s="27">
        <f>RA!J13</f>
        <v>17.7798701958089</v>
      </c>
      <c r="I9" s="20">
        <f>VLOOKUP(B9,RMS!B:D,3,FALSE)</f>
        <v>452078.95465042698</v>
      </c>
      <c r="J9" s="21">
        <f>VLOOKUP(B9,RMS!B:E,4,FALSE)</f>
        <v>371699.58012649597</v>
      </c>
      <c r="K9" s="22">
        <f t="shared" si="1"/>
        <v>-0.3932504269760102</v>
      </c>
      <c r="L9" s="22">
        <f t="shared" si="2"/>
        <v>-1.2649595737457275E-4</v>
      </c>
      <c r="M9" s="34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VLOOKUP(C10,RA!B14:D43,3,0)</f>
        <v>251271.51439999999</v>
      </c>
      <c r="F10" s="25">
        <f>VLOOKUP(C10,RA!B14:I47,8,0)</f>
        <v>40154.548999999999</v>
      </c>
      <c r="G10" s="16">
        <f t="shared" si="0"/>
        <v>211116.96539999999</v>
      </c>
      <c r="H10" s="27">
        <f>RA!J14</f>
        <v>15.9805416447158</v>
      </c>
      <c r="I10" s="20">
        <f>VLOOKUP(B10,RMS!B:D,3,FALSE)</f>
        <v>251271.51135812001</v>
      </c>
      <c r="J10" s="21">
        <f>VLOOKUP(B10,RMS!B:E,4,FALSE)</f>
        <v>211116.97084529899</v>
      </c>
      <c r="K10" s="22">
        <f t="shared" si="1"/>
        <v>3.0418799724429846E-3</v>
      </c>
      <c r="L10" s="22">
        <f t="shared" si="2"/>
        <v>-5.4452990007121116E-3</v>
      </c>
      <c r="M10" s="34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VLOOKUP(C11,RA!B14:D44,3,0)</f>
        <v>236881.21530000001</v>
      </c>
      <c r="F11" s="25">
        <f>VLOOKUP(C11,RA!B15:I48,8,0)</f>
        <v>7875.4022999999997</v>
      </c>
      <c r="G11" s="16">
        <f t="shared" si="0"/>
        <v>229005.81300000002</v>
      </c>
      <c r="H11" s="27">
        <f>RA!J15</f>
        <v>3.32462086114601</v>
      </c>
      <c r="I11" s="20">
        <f>VLOOKUP(B11,RMS!B:D,3,FALSE)</f>
        <v>236881.482178632</v>
      </c>
      <c r="J11" s="21">
        <f>VLOOKUP(B11,RMS!B:E,4,FALSE)</f>
        <v>229005.814079487</v>
      </c>
      <c r="K11" s="22">
        <f t="shared" si="1"/>
        <v>-0.26687863198458217</v>
      </c>
      <c r="L11" s="22">
        <f t="shared" si="2"/>
        <v>-1.0794869740493596E-3</v>
      </c>
      <c r="M11" s="34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VLOOKUP(C12,RA!B16:D45,3,0)</f>
        <v>744133.76100000006</v>
      </c>
      <c r="F12" s="25">
        <f>VLOOKUP(C12,RA!B16:I49,8,0)</f>
        <v>39335.029000000002</v>
      </c>
      <c r="G12" s="16">
        <f t="shared" si="0"/>
        <v>704798.73200000008</v>
      </c>
      <c r="H12" s="27">
        <f>RA!J16</f>
        <v>5.2860159102497697</v>
      </c>
      <c r="I12" s="20">
        <f>VLOOKUP(B12,RMS!B:D,3,FALSE)</f>
        <v>744133.48627264996</v>
      </c>
      <c r="J12" s="21">
        <f>VLOOKUP(B12,RMS!B:E,4,FALSE)</f>
        <v>704798.73218205106</v>
      </c>
      <c r="K12" s="22">
        <f t="shared" si="1"/>
        <v>0.2747273501008749</v>
      </c>
      <c r="L12" s="22">
        <f t="shared" si="2"/>
        <v>-1.8205097876489162E-4</v>
      </c>
      <c r="M12" s="34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VLOOKUP(C13,RA!B16:D46,3,0)</f>
        <v>907883.255</v>
      </c>
      <c r="F13" s="25">
        <f>VLOOKUP(C13,RA!B17:I50,8,0)</f>
        <v>76603.829299999998</v>
      </c>
      <c r="G13" s="16">
        <f t="shared" si="0"/>
        <v>831279.42570000002</v>
      </c>
      <c r="H13" s="27">
        <f>RA!J17</f>
        <v>8.4376299351396202</v>
      </c>
      <c r="I13" s="20">
        <f>VLOOKUP(B13,RMS!B:D,3,FALSE)</f>
        <v>907883.38742564095</v>
      </c>
      <c r="J13" s="21">
        <f>VLOOKUP(B13,RMS!B:E,4,FALSE)</f>
        <v>831279.42534871795</v>
      </c>
      <c r="K13" s="22">
        <f t="shared" si="1"/>
        <v>-0.13242564094252884</v>
      </c>
      <c r="L13" s="22">
        <f t="shared" si="2"/>
        <v>3.5128206945955753E-4</v>
      </c>
      <c r="M13" s="34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VLOOKUP(C14,RA!B18:D47,3,0)</f>
        <v>3410302.8294000002</v>
      </c>
      <c r="F14" s="25">
        <f>VLOOKUP(C14,RA!B18:I51,8,0)</f>
        <v>476873.40389999998</v>
      </c>
      <c r="G14" s="16">
        <f t="shared" si="0"/>
        <v>2933429.4255000004</v>
      </c>
      <c r="H14" s="27">
        <f>RA!J18</f>
        <v>13.983315492949901</v>
      </c>
      <c r="I14" s="20">
        <f>VLOOKUP(B14,RMS!B:D,3,FALSE)</f>
        <v>3410302.8951282101</v>
      </c>
      <c r="J14" s="21">
        <f>VLOOKUP(B14,RMS!B:E,4,FALSE)</f>
        <v>2933429.3990760702</v>
      </c>
      <c r="K14" s="22">
        <f t="shared" si="1"/>
        <v>-6.5728209912776947E-2</v>
      </c>
      <c r="L14" s="22">
        <f t="shared" si="2"/>
        <v>2.6423930190503597E-2</v>
      </c>
      <c r="M14" s="34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VLOOKUP(C15,RA!B18:D48,3,0)</f>
        <v>637192.90630000003</v>
      </c>
      <c r="F15" s="25">
        <f>VLOOKUP(C15,RA!B19:I52,8,0)</f>
        <v>66047.530100000004</v>
      </c>
      <c r="G15" s="16">
        <f t="shared" si="0"/>
        <v>571145.37620000006</v>
      </c>
      <c r="H15" s="27">
        <f>RA!J19</f>
        <v>10.365390048599201</v>
      </c>
      <c r="I15" s="20">
        <f>VLOOKUP(B15,RMS!B:D,3,FALSE)</f>
        <v>637192.85263675195</v>
      </c>
      <c r="J15" s="21">
        <f>VLOOKUP(B15,RMS!B:E,4,FALSE)</f>
        <v>571145.37712307705</v>
      </c>
      <c r="K15" s="22">
        <f t="shared" si="1"/>
        <v>5.3663248079828918E-2</v>
      </c>
      <c r="L15" s="22">
        <f t="shared" si="2"/>
        <v>-9.2307699378579855E-4</v>
      </c>
      <c r="M15" s="34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VLOOKUP(C16,RA!B20:D49,3,0)</f>
        <v>1614653.3918000001</v>
      </c>
      <c r="F16" s="25">
        <f>VLOOKUP(C16,RA!B20:I53,8,0)</f>
        <v>137857.35389999999</v>
      </c>
      <c r="G16" s="16">
        <f t="shared" si="0"/>
        <v>1476796.0379000001</v>
      </c>
      <c r="H16" s="27">
        <f>RA!J20</f>
        <v>8.5378914508901502</v>
      </c>
      <c r="I16" s="20">
        <f>VLOOKUP(B16,RMS!B:D,3,FALSE)</f>
        <v>1614653.8573</v>
      </c>
      <c r="J16" s="21">
        <f>VLOOKUP(B16,RMS!B:E,4,FALSE)</f>
        <v>1476796.0379000001</v>
      </c>
      <c r="K16" s="22">
        <f t="shared" si="1"/>
        <v>-0.46549999993294477</v>
      </c>
      <c r="L16" s="22">
        <f t="shared" si="2"/>
        <v>0</v>
      </c>
      <c r="M16" s="34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VLOOKUP(C17,RA!B20:D50,3,0)</f>
        <v>528554.52009999997</v>
      </c>
      <c r="F17" s="25">
        <f>VLOOKUP(C17,RA!B21:I54,8,0)</f>
        <v>71349.402600000001</v>
      </c>
      <c r="G17" s="16">
        <f t="shared" si="0"/>
        <v>457205.11749999993</v>
      </c>
      <c r="H17" s="27">
        <f>RA!J21</f>
        <v>13.4989674454966</v>
      </c>
      <c r="I17" s="20">
        <f>VLOOKUP(B17,RMS!B:D,3,FALSE)</f>
        <v>528554.35742172296</v>
      </c>
      <c r="J17" s="21">
        <f>VLOOKUP(B17,RMS!B:E,4,FALSE)</f>
        <v>457205.11751629203</v>
      </c>
      <c r="K17" s="22">
        <f t="shared" si="1"/>
        <v>0.16267827700357884</v>
      </c>
      <c r="L17" s="22">
        <f t="shared" si="2"/>
        <v>-1.6292091459035873E-5</v>
      </c>
      <c r="M17" s="34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VLOOKUP(C18,RA!B22:D51,3,0)</f>
        <v>1479107.5338999999</v>
      </c>
      <c r="F18" s="25">
        <f>VLOOKUP(C18,RA!B22:I55,8,0)</f>
        <v>203843.17449999999</v>
      </c>
      <c r="G18" s="16">
        <f t="shared" si="0"/>
        <v>1275264.3594</v>
      </c>
      <c r="H18" s="27">
        <f>RA!J22</f>
        <v>13.781497952520199</v>
      </c>
      <c r="I18" s="20">
        <f>VLOOKUP(B18,RMS!B:D,3,FALSE)</f>
        <v>1479109.1897</v>
      </c>
      <c r="J18" s="21">
        <f>VLOOKUP(B18,RMS!B:E,4,FALSE)</f>
        <v>1275264.3655999999</v>
      </c>
      <c r="K18" s="22">
        <f t="shared" si="1"/>
        <v>-1.6558000000659376</v>
      </c>
      <c r="L18" s="22">
        <f t="shared" si="2"/>
        <v>-6.1999999452382326E-3</v>
      </c>
      <c r="M18" s="34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VLOOKUP(C19,RA!B22:D52,3,0)</f>
        <v>2921112.7982000001</v>
      </c>
      <c r="F19" s="25">
        <f>VLOOKUP(C19,RA!B23:I56,8,0)</f>
        <v>183912.5282</v>
      </c>
      <c r="G19" s="16">
        <f t="shared" si="0"/>
        <v>2737200.27</v>
      </c>
      <c r="H19" s="27">
        <f>RA!J23</f>
        <v>6.29597488715011</v>
      </c>
      <c r="I19" s="20">
        <f>VLOOKUP(B19,RMS!B:D,3,FALSE)</f>
        <v>2921114.8183034202</v>
      </c>
      <c r="J19" s="21">
        <f>VLOOKUP(B19,RMS!B:E,4,FALSE)</f>
        <v>2737200.3032581201</v>
      </c>
      <c r="K19" s="22">
        <f t="shared" si="1"/>
        <v>-2.0201034201309085</v>
      </c>
      <c r="L19" s="22">
        <f t="shared" si="2"/>
        <v>-3.3258120063692331E-2</v>
      </c>
      <c r="M19" s="34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VLOOKUP(C20,RA!B24:D53,3,0)</f>
        <v>346613.63339999999</v>
      </c>
      <c r="F20" s="25">
        <f>VLOOKUP(C20,RA!B24:I57,8,0)</f>
        <v>65005.803399999997</v>
      </c>
      <c r="G20" s="16">
        <f t="shared" si="0"/>
        <v>281607.83</v>
      </c>
      <c r="H20" s="27">
        <f>RA!J24</f>
        <v>18.754543138521601</v>
      </c>
      <c r="I20" s="20">
        <f>VLOOKUP(B20,RMS!B:D,3,FALSE)</f>
        <v>346613.62874442898</v>
      </c>
      <c r="J20" s="21">
        <f>VLOOKUP(B20,RMS!B:E,4,FALSE)</f>
        <v>281607.833043324</v>
      </c>
      <c r="K20" s="22">
        <f t="shared" si="1"/>
        <v>4.6555710141547024E-3</v>
      </c>
      <c r="L20" s="22">
        <f t="shared" si="2"/>
        <v>-3.0433239880949259E-3</v>
      </c>
      <c r="M20" s="34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VLOOKUP(C21,RA!B24:D54,3,0)</f>
        <v>391049.27590000001</v>
      </c>
      <c r="F21" s="25">
        <f>VLOOKUP(C21,RA!B25:I58,8,0)</f>
        <v>44237.566299999999</v>
      </c>
      <c r="G21" s="16">
        <f t="shared" si="0"/>
        <v>346811.7096</v>
      </c>
      <c r="H21" s="27">
        <f>RA!J25</f>
        <v>11.312529910249101</v>
      </c>
      <c r="I21" s="20">
        <f>VLOOKUP(B21,RMS!B:D,3,FALSE)</f>
        <v>391049.27554591902</v>
      </c>
      <c r="J21" s="21">
        <f>VLOOKUP(B21,RMS!B:E,4,FALSE)</f>
        <v>346811.70817827497</v>
      </c>
      <c r="K21" s="22">
        <f t="shared" si="1"/>
        <v>3.5408098483458161E-4</v>
      </c>
      <c r="L21" s="22">
        <f t="shared" si="2"/>
        <v>1.4217250281944871E-3</v>
      </c>
      <c r="M21" s="34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VLOOKUP(C22,RA!B26:D55,3,0)</f>
        <v>1051335.2863</v>
      </c>
      <c r="F22" s="25">
        <f>VLOOKUP(C22,RA!B26:I59,8,0)</f>
        <v>219358.9529</v>
      </c>
      <c r="G22" s="16">
        <f t="shared" si="0"/>
        <v>831976.3334</v>
      </c>
      <c r="H22" s="27">
        <f>RA!J26</f>
        <v>20.8647950619062</v>
      </c>
      <c r="I22" s="20">
        <f>VLOOKUP(B22,RMS!B:D,3,FALSE)</f>
        <v>1051335.2293089801</v>
      </c>
      <c r="J22" s="21">
        <f>VLOOKUP(B22,RMS!B:E,4,FALSE)</f>
        <v>831976.31907858199</v>
      </c>
      <c r="K22" s="22">
        <f t="shared" si="1"/>
        <v>5.6991019984707236E-2</v>
      </c>
      <c r="L22" s="22">
        <f t="shared" si="2"/>
        <v>1.4321418013423681E-2</v>
      </c>
      <c r="M22" s="34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VLOOKUP(C23,RA!B26:D56,3,0)</f>
        <v>346834.67749999999</v>
      </c>
      <c r="F23" s="25">
        <f>VLOOKUP(C23,RA!B27:I60,8,0)</f>
        <v>86811.448699999994</v>
      </c>
      <c r="G23" s="16">
        <f t="shared" si="0"/>
        <v>260023.22879999998</v>
      </c>
      <c r="H23" s="27">
        <f>RA!J27</f>
        <v>25.029633520425602</v>
      </c>
      <c r="I23" s="20">
        <f>VLOOKUP(B23,RMS!B:D,3,FALSE)</f>
        <v>346834.640992489</v>
      </c>
      <c r="J23" s="21">
        <f>VLOOKUP(B23,RMS!B:E,4,FALSE)</f>
        <v>260023.24062211401</v>
      </c>
      <c r="K23" s="22">
        <f t="shared" si="1"/>
        <v>3.6507510987576097E-2</v>
      </c>
      <c r="L23" s="22">
        <f t="shared" si="2"/>
        <v>-1.1822114029200748E-2</v>
      </c>
      <c r="M23" s="34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VLOOKUP(C24,RA!B28:D57,3,0)</f>
        <v>1074164.3008999999</v>
      </c>
      <c r="F24" s="25">
        <f>VLOOKUP(C24,RA!B28:I61,8,0)</f>
        <v>64133.786699999997</v>
      </c>
      <c r="G24" s="16">
        <f t="shared" si="0"/>
        <v>1010030.5141999999</v>
      </c>
      <c r="H24" s="27">
        <f>RA!J28</f>
        <v>5.9705751388558399</v>
      </c>
      <c r="I24" s="20">
        <f>VLOOKUP(B24,RMS!B:D,3,FALSE)</f>
        <v>1074164.2968115001</v>
      </c>
      <c r="J24" s="21">
        <f>VLOOKUP(B24,RMS!B:E,4,FALSE)</f>
        <v>1010030.51946726</v>
      </c>
      <c r="K24" s="22">
        <f t="shared" si="1"/>
        <v>4.088499816134572E-3</v>
      </c>
      <c r="L24" s="22">
        <f t="shared" si="2"/>
        <v>-5.267260130494833E-3</v>
      </c>
      <c r="M24" s="34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VLOOKUP(C25,RA!B28:D58,3,0)</f>
        <v>786059.99739999999</v>
      </c>
      <c r="F25" s="25">
        <f>VLOOKUP(C25,RA!B29:I62,8,0)</f>
        <v>141524.87820000001</v>
      </c>
      <c r="G25" s="16">
        <f t="shared" si="0"/>
        <v>644535.11919999996</v>
      </c>
      <c r="H25" s="27">
        <f>RA!J29</f>
        <v>18.004335377466401</v>
      </c>
      <c r="I25" s="20">
        <f>VLOOKUP(B25,RMS!B:D,3,FALSE)</f>
        <v>786059.99954601796</v>
      </c>
      <c r="J25" s="21">
        <f>VLOOKUP(B25,RMS!B:E,4,FALSE)</f>
        <v>644535.10406499903</v>
      </c>
      <c r="K25" s="22">
        <f t="shared" si="1"/>
        <v>-2.1460179705172777E-3</v>
      </c>
      <c r="L25" s="22">
        <f t="shared" si="2"/>
        <v>1.5135000925511122E-2</v>
      </c>
      <c r="M25" s="34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VLOOKUP(C26,RA!B30:D59,3,0)</f>
        <v>1002893.9399</v>
      </c>
      <c r="F26" s="25">
        <f>VLOOKUP(C26,RA!B30:I63,8,0)</f>
        <v>160127.6876</v>
      </c>
      <c r="G26" s="16">
        <f t="shared" si="0"/>
        <v>842766.25230000005</v>
      </c>
      <c r="H26" s="27">
        <f>RA!J30</f>
        <v>15.966562487750901</v>
      </c>
      <c r="I26" s="20">
        <f>VLOOKUP(B26,RMS!B:D,3,FALSE)</f>
        <v>1002893.94234458</v>
      </c>
      <c r="J26" s="21">
        <f>VLOOKUP(B26,RMS!B:E,4,FALSE)</f>
        <v>842766.25390506804</v>
      </c>
      <c r="K26" s="22">
        <f t="shared" si="1"/>
        <v>-2.4445799645036459E-3</v>
      </c>
      <c r="L26" s="22">
        <f t="shared" si="2"/>
        <v>-1.605067984201014E-3</v>
      </c>
      <c r="M26" s="34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VLOOKUP(C27,RA!B30:D60,3,0)</f>
        <v>1445101.1654999999</v>
      </c>
      <c r="F27" s="25">
        <f>VLOOKUP(C27,RA!B31:I64,8,0)</f>
        <v>-14128.767</v>
      </c>
      <c r="G27" s="16">
        <f t="shared" si="0"/>
        <v>1459229.9324999999</v>
      </c>
      <c r="H27" s="27">
        <f>RA!J31</f>
        <v>-0.97770089301059404</v>
      </c>
      <c r="I27" s="20">
        <f>VLOOKUP(B27,RMS!B:D,3,FALSE)</f>
        <v>1445101.1252778801</v>
      </c>
      <c r="J27" s="21">
        <f>VLOOKUP(B27,RMS!B:E,4,FALSE)</f>
        <v>1459229.8358477899</v>
      </c>
      <c r="K27" s="22">
        <f t="shared" si="1"/>
        <v>4.0222119772806764E-2</v>
      </c>
      <c r="L27" s="22">
        <f t="shared" si="2"/>
        <v>9.6652209991589189E-2</v>
      </c>
      <c r="M27" s="34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VLOOKUP(C28,RA!B32:D61,3,0)</f>
        <v>140695.93909999999</v>
      </c>
      <c r="F28" s="25">
        <f>VLOOKUP(C28,RA!B32:I65,8,0)</f>
        <v>40069.268600000003</v>
      </c>
      <c r="G28" s="16">
        <f t="shared" si="0"/>
        <v>100626.67049999998</v>
      </c>
      <c r="H28" s="27">
        <f>RA!J32</f>
        <v>28.479335548924901</v>
      </c>
      <c r="I28" s="20">
        <f>VLOOKUP(B28,RMS!B:D,3,FALSE)</f>
        <v>140695.878427305</v>
      </c>
      <c r="J28" s="21">
        <f>VLOOKUP(B28,RMS!B:E,4,FALSE)</f>
        <v>100626.663926337</v>
      </c>
      <c r="K28" s="22">
        <f t="shared" si="1"/>
        <v>6.0672694991808385E-2</v>
      </c>
      <c r="L28" s="22">
        <f t="shared" si="2"/>
        <v>6.5736629767343402E-3</v>
      </c>
      <c r="M28" s="34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1"/>
      <c r="B30" s="12">
        <v>42</v>
      </c>
      <c r="C30" s="38" t="s">
        <v>32</v>
      </c>
      <c r="D30" s="38"/>
      <c r="E30" s="15">
        <f>VLOOKUP(C30,RA!B34:D64,3,0)</f>
        <v>300165.4915</v>
      </c>
      <c r="F30" s="25">
        <f>VLOOKUP(C30,RA!B34:I68,8,0)</f>
        <v>39358.1198</v>
      </c>
      <c r="G30" s="16">
        <f t="shared" si="0"/>
        <v>260807.37170000002</v>
      </c>
      <c r="H30" s="27">
        <f>RA!J34</f>
        <v>13.1121401075513</v>
      </c>
      <c r="I30" s="20">
        <f>VLOOKUP(B30,RMS!B:D,3,FALSE)</f>
        <v>300165.49129999999</v>
      </c>
      <c r="J30" s="21">
        <f>VLOOKUP(B30,RMS!B:E,4,FALSE)</f>
        <v>260807.3683</v>
      </c>
      <c r="K30" s="22">
        <f t="shared" si="1"/>
        <v>2.0000000949949026E-4</v>
      </c>
      <c r="L30" s="22">
        <f t="shared" si="2"/>
        <v>3.4000000159721822E-3</v>
      </c>
      <c r="M30" s="34"/>
    </row>
    <row r="31" spans="1:13" x14ac:dyDescent="0.15">
      <c r="A31" s="41"/>
      <c r="B31" s="12">
        <v>71</v>
      </c>
      <c r="C31" s="38" t="s">
        <v>36</v>
      </c>
      <c r="D31" s="38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1"/>
      <c r="B32" s="12">
        <v>72</v>
      </c>
      <c r="C32" s="38" t="s">
        <v>37</v>
      </c>
      <c r="D32" s="38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1"/>
      <c r="B33" s="12">
        <v>73</v>
      </c>
      <c r="C33" s="38" t="s">
        <v>38</v>
      </c>
      <c r="D33" s="38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1"/>
      <c r="B34" s="12">
        <v>75</v>
      </c>
      <c r="C34" s="38" t="s">
        <v>33</v>
      </c>
      <c r="D34" s="38"/>
      <c r="E34" s="15">
        <f>VLOOKUP(C34,RA!B8:D68,3,0)</f>
        <v>211794.01569999999</v>
      </c>
      <c r="F34" s="25">
        <f>VLOOKUP(C34,RA!B8:I72,8,0)</f>
        <v>12833.4712</v>
      </c>
      <c r="G34" s="16">
        <f t="shared" si="0"/>
        <v>198960.54449999999</v>
      </c>
      <c r="H34" s="27">
        <f>RA!J38</f>
        <v>6.05941162104327</v>
      </c>
      <c r="I34" s="20">
        <f>VLOOKUP(B34,RMS!B:D,3,FALSE)</f>
        <v>211794.01709401701</v>
      </c>
      <c r="J34" s="21">
        <f>VLOOKUP(B34,RMS!B:E,4,FALSE)</f>
        <v>198960.547008547</v>
      </c>
      <c r="K34" s="22">
        <f t="shared" si="1"/>
        <v>-1.3940170174464583E-3</v>
      </c>
      <c r="L34" s="22">
        <f t="shared" si="2"/>
        <v>-2.5085470115300268E-3</v>
      </c>
      <c r="M34" s="34"/>
    </row>
    <row r="35" spans="1:13" x14ac:dyDescent="0.15">
      <c r="A35" s="41"/>
      <c r="B35" s="12">
        <v>76</v>
      </c>
      <c r="C35" s="38" t="s">
        <v>34</v>
      </c>
      <c r="D35" s="38"/>
      <c r="E35" s="15">
        <f>VLOOKUP(C35,RA!B8:D69,3,0)</f>
        <v>753099.14720000001</v>
      </c>
      <c r="F35" s="25">
        <f>VLOOKUP(C35,RA!B8:I73,8,0)</f>
        <v>48060.770600000003</v>
      </c>
      <c r="G35" s="16">
        <f t="shared" si="0"/>
        <v>705038.37659999996</v>
      </c>
      <c r="H35" s="27">
        <f>RA!J39</f>
        <v>6.3817321767908703</v>
      </c>
      <c r="I35" s="20">
        <f>VLOOKUP(B35,RMS!B:D,3,FALSE)</f>
        <v>753099.13303247897</v>
      </c>
      <c r="J35" s="21">
        <f>VLOOKUP(B35,RMS!B:E,4,FALSE)</f>
        <v>705038.37362307694</v>
      </c>
      <c r="K35" s="22">
        <f t="shared" si="1"/>
        <v>1.4167521032504737E-2</v>
      </c>
      <c r="L35" s="22">
        <f t="shared" si="2"/>
        <v>2.9769230168312788E-3</v>
      </c>
      <c r="M35" s="34"/>
    </row>
    <row r="36" spans="1:13" x14ac:dyDescent="0.15">
      <c r="A36" s="41"/>
      <c r="B36" s="12">
        <v>77</v>
      </c>
      <c r="C36" s="38" t="s">
        <v>39</v>
      </c>
      <c r="D36" s="38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1"/>
      <c r="B37" s="12">
        <v>78</v>
      </c>
      <c r="C37" s="38" t="s">
        <v>40</v>
      </c>
      <c r="D37" s="38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1"/>
      <c r="B38" s="12">
        <v>99</v>
      </c>
      <c r="C38" s="38" t="s">
        <v>35</v>
      </c>
      <c r="D38" s="38"/>
      <c r="E38" s="15">
        <f>VLOOKUP(C38,RA!B8:D72,3,0)</f>
        <v>48159.587</v>
      </c>
      <c r="F38" s="25">
        <f>VLOOKUP(C38,RA!B8:I76,8,0)</f>
        <v>5366.9477999999999</v>
      </c>
      <c r="G38" s="16">
        <f t="shared" si="0"/>
        <v>42792.639199999998</v>
      </c>
      <c r="H38" s="27" t="e">
        <f>RA!#REF!</f>
        <v>#REF!</v>
      </c>
      <c r="I38" s="20">
        <f>VLOOKUP(B38,RMS!B:D,3,FALSE)</f>
        <v>48159.587020649</v>
      </c>
      <c r="J38" s="21">
        <f>VLOOKUP(B38,RMS!B:E,4,FALSE)</f>
        <v>42792.639134709898</v>
      </c>
      <c r="K38" s="22">
        <f t="shared" si="1"/>
        <v>-2.0649000362027436E-5</v>
      </c>
      <c r="L38" s="22">
        <f t="shared" si="2"/>
        <v>6.5290099882986397E-5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46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47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59</v>
      </c>
      <c r="F5" s="61" t="s">
        <v>60</v>
      </c>
      <c r="G5" s="61" t="s">
        <v>48</v>
      </c>
      <c r="H5" s="61" t="s">
        <v>49</v>
      </c>
      <c r="I5" s="61" t="s">
        <v>1</v>
      </c>
      <c r="J5" s="61" t="s">
        <v>2</v>
      </c>
      <c r="K5" s="61" t="s">
        <v>50</v>
      </c>
      <c r="L5" s="61" t="s">
        <v>51</v>
      </c>
      <c r="M5" s="61" t="s">
        <v>52</v>
      </c>
      <c r="N5" s="61" t="s">
        <v>53</v>
      </c>
      <c r="O5" s="61" t="s">
        <v>54</v>
      </c>
      <c r="P5" s="61" t="s">
        <v>61</v>
      </c>
      <c r="Q5" s="61" t="s">
        <v>62</v>
      </c>
      <c r="R5" s="61" t="s">
        <v>55</v>
      </c>
      <c r="S5" s="61" t="s">
        <v>56</v>
      </c>
      <c r="T5" s="61" t="s">
        <v>57</v>
      </c>
      <c r="U5" s="62" t="s">
        <v>58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23072415.8422</v>
      </c>
      <c r="E7" s="65">
        <v>25507242</v>
      </c>
      <c r="F7" s="66">
        <v>90.454373084318604</v>
      </c>
      <c r="G7" s="65">
        <v>22275972.267900001</v>
      </c>
      <c r="H7" s="66">
        <v>3.5753482035335802</v>
      </c>
      <c r="I7" s="65">
        <v>2684055.9071</v>
      </c>
      <c r="J7" s="66">
        <v>11.6331810481276</v>
      </c>
      <c r="K7" s="65">
        <v>2307437.6598999999</v>
      </c>
      <c r="L7" s="66">
        <v>10.3584150318999</v>
      </c>
      <c r="M7" s="66">
        <v>0.16321925126953299</v>
      </c>
      <c r="N7" s="65">
        <v>73198085.609999999</v>
      </c>
      <c r="O7" s="65">
        <v>739207528.625</v>
      </c>
      <c r="P7" s="65">
        <v>1045294</v>
      </c>
      <c r="Q7" s="65">
        <v>989661</v>
      </c>
      <c r="R7" s="66">
        <v>5.6214198599318301</v>
      </c>
      <c r="S7" s="65">
        <v>22.07265691968</v>
      </c>
      <c r="T7" s="65">
        <v>21.798319689368402</v>
      </c>
      <c r="U7" s="67">
        <v>1.24288268199847</v>
      </c>
      <c r="V7" s="55"/>
      <c r="W7" s="55"/>
    </row>
    <row r="8" spans="1:23" ht="14.25" thickBot="1" x14ac:dyDescent="0.2">
      <c r="A8" s="52">
        <v>42038</v>
      </c>
      <c r="B8" s="42" t="s">
        <v>6</v>
      </c>
      <c r="C8" s="43"/>
      <c r="D8" s="68">
        <v>1091674.0112999999</v>
      </c>
      <c r="E8" s="68">
        <v>1381517</v>
      </c>
      <c r="F8" s="69">
        <v>79.019947731370706</v>
      </c>
      <c r="G8" s="68">
        <v>806173.70270000002</v>
      </c>
      <c r="H8" s="69">
        <v>35.4142423207077</v>
      </c>
      <c r="I8" s="68">
        <v>244788.4498</v>
      </c>
      <c r="J8" s="69">
        <v>22.4232185859676</v>
      </c>
      <c r="K8" s="68">
        <v>102028.40029999999</v>
      </c>
      <c r="L8" s="69">
        <v>12.6558829639681</v>
      </c>
      <c r="M8" s="69">
        <v>1.39921873792233</v>
      </c>
      <c r="N8" s="68">
        <v>3440630.7023</v>
      </c>
      <c r="O8" s="68">
        <v>30453886.351599999</v>
      </c>
      <c r="P8" s="68">
        <v>35422</v>
      </c>
      <c r="Q8" s="68">
        <v>33215</v>
      </c>
      <c r="R8" s="69">
        <v>6.6445882884239102</v>
      </c>
      <c r="S8" s="68">
        <v>30.819095796397701</v>
      </c>
      <c r="T8" s="68">
        <v>29.9453812524462</v>
      </c>
      <c r="U8" s="70">
        <v>2.8349778647745301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143110.39749999999</v>
      </c>
      <c r="E9" s="68">
        <v>170861</v>
      </c>
      <c r="F9" s="69">
        <v>83.758375228987305</v>
      </c>
      <c r="G9" s="68">
        <v>172496.5184</v>
      </c>
      <c r="H9" s="69">
        <v>-17.035776242078601</v>
      </c>
      <c r="I9" s="68">
        <v>30368.294600000001</v>
      </c>
      <c r="J9" s="69">
        <v>21.220187443054201</v>
      </c>
      <c r="K9" s="68">
        <v>42073.880599999997</v>
      </c>
      <c r="L9" s="69">
        <v>24.391147711419499</v>
      </c>
      <c r="M9" s="69">
        <v>-0.27821503110887302</v>
      </c>
      <c r="N9" s="68">
        <v>435772.82630000002</v>
      </c>
      <c r="O9" s="68">
        <v>4046785.2677000002</v>
      </c>
      <c r="P9" s="68">
        <v>7652</v>
      </c>
      <c r="Q9" s="68">
        <v>7067</v>
      </c>
      <c r="R9" s="69">
        <v>8.2779114192726801</v>
      </c>
      <c r="S9" s="68">
        <v>18.702351999477301</v>
      </c>
      <c r="T9" s="68">
        <v>18.529667793971999</v>
      </c>
      <c r="U9" s="70">
        <v>0.92332881719958904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229299.2255</v>
      </c>
      <c r="E10" s="68">
        <v>211620</v>
      </c>
      <c r="F10" s="69">
        <v>108.35423187789399</v>
      </c>
      <c r="G10" s="68">
        <v>402713.66499999998</v>
      </c>
      <c r="H10" s="69">
        <v>-43.061473838986799</v>
      </c>
      <c r="I10" s="68">
        <v>48896.473400000003</v>
      </c>
      <c r="J10" s="69">
        <v>21.3243081364006</v>
      </c>
      <c r="K10" s="68">
        <v>94501.092699999994</v>
      </c>
      <c r="L10" s="69">
        <v>23.466075505533201</v>
      </c>
      <c r="M10" s="69">
        <v>-0.482582983931994</v>
      </c>
      <c r="N10" s="68">
        <v>688898.5919</v>
      </c>
      <c r="O10" s="68">
        <v>6067472.9000000004</v>
      </c>
      <c r="P10" s="68">
        <v>98411</v>
      </c>
      <c r="Q10" s="68">
        <v>94204</v>
      </c>
      <c r="R10" s="69">
        <v>4.4658400917158501</v>
      </c>
      <c r="S10" s="68">
        <v>2.33001621261851</v>
      </c>
      <c r="T10" s="68">
        <v>2.1736362978217501</v>
      </c>
      <c r="U10" s="70">
        <v>6.7115376257840396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123991.78419999999</v>
      </c>
      <c r="E11" s="68">
        <v>152482</v>
      </c>
      <c r="F11" s="69">
        <v>81.3156859170263</v>
      </c>
      <c r="G11" s="68">
        <v>68867.3505</v>
      </c>
      <c r="H11" s="69">
        <v>80.0443654355484</v>
      </c>
      <c r="I11" s="68">
        <v>24906.864000000001</v>
      </c>
      <c r="J11" s="69">
        <v>20.087511572399801</v>
      </c>
      <c r="K11" s="68">
        <v>14403.6666</v>
      </c>
      <c r="L11" s="69">
        <v>20.915087476757201</v>
      </c>
      <c r="M11" s="69">
        <v>0.72920303501054395</v>
      </c>
      <c r="N11" s="68">
        <v>413435.72659999999</v>
      </c>
      <c r="O11" s="68">
        <v>2799322.8958999999</v>
      </c>
      <c r="P11" s="68">
        <v>5514</v>
      </c>
      <c r="Q11" s="68">
        <v>5564</v>
      </c>
      <c r="R11" s="69">
        <v>-0.89863407620417501</v>
      </c>
      <c r="S11" s="68">
        <v>22.4867218353283</v>
      </c>
      <c r="T11" s="68">
        <v>22.1656946261682</v>
      </c>
      <c r="U11" s="70">
        <v>1.4276300988242601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403201.67959999997</v>
      </c>
      <c r="E12" s="68">
        <v>416074</v>
      </c>
      <c r="F12" s="69">
        <v>96.906242543393702</v>
      </c>
      <c r="G12" s="68">
        <v>158863.12040000001</v>
      </c>
      <c r="H12" s="69">
        <v>153.80445668244599</v>
      </c>
      <c r="I12" s="68">
        <v>38104.706299999998</v>
      </c>
      <c r="J12" s="69">
        <v>9.4505326311641706</v>
      </c>
      <c r="K12" s="68">
        <v>-698.18989999999997</v>
      </c>
      <c r="L12" s="69">
        <v>-0.43949149320624797</v>
      </c>
      <c r="M12" s="69">
        <v>-55.576421543766202</v>
      </c>
      <c r="N12" s="68">
        <v>1273161.2689</v>
      </c>
      <c r="O12" s="68">
        <v>12716931.7086</v>
      </c>
      <c r="P12" s="68">
        <v>3010</v>
      </c>
      <c r="Q12" s="68">
        <v>3189</v>
      </c>
      <c r="R12" s="69">
        <v>-5.6130448416431502</v>
      </c>
      <c r="S12" s="68">
        <v>133.95404637873801</v>
      </c>
      <c r="T12" s="68">
        <v>125.184363248667</v>
      </c>
      <c r="U12" s="70">
        <v>6.5467847871315001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452078.56140000001</v>
      </c>
      <c r="E13" s="68">
        <v>433823</v>
      </c>
      <c r="F13" s="69">
        <v>104.20806674611499</v>
      </c>
      <c r="G13" s="68">
        <v>389790.52720000001</v>
      </c>
      <c r="H13" s="69">
        <v>15.9798737664141</v>
      </c>
      <c r="I13" s="68">
        <v>80378.981400000004</v>
      </c>
      <c r="J13" s="69">
        <v>17.7798701958089</v>
      </c>
      <c r="K13" s="68">
        <v>75166.737399999998</v>
      </c>
      <c r="L13" s="69">
        <v>19.283879970082602</v>
      </c>
      <c r="M13" s="69">
        <v>6.9342426986859995E-2</v>
      </c>
      <c r="N13" s="68">
        <v>1445424.1007000001</v>
      </c>
      <c r="O13" s="68">
        <v>13240414.4926</v>
      </c>
      <c r="P13" s="68">
        <v>13456</v>
      </c>
      <c r="Q13" s="68">
        <v>12859</v>
      </c>
      <c r="R13" s="69">
        <v>4.6426627264950699</v>
      </c>
      <c r="S13" s="68">
        <v>33.596801530915599</v>
      </c>
      <c r="T13" s="68">
        <v>33.754133369624398</v>
      </c>
      <c r="U13" s="70">
        <v>-0.468294098067773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251271.51439999999</v>
      </c>
      <c r="E14" s="68">
        <v>173417</v>
      </c>
      <c r="F14" s="69">
        <v>144.89439582047899</v>
      </c>
      <c r="G14" s="68">
        <v>162217.61900000001</v>
      </c>
      <c r="H14" s="69">
        <v>54.897794671736598</v>
      </c>
      <c r="I14" s="68">
        <v>40154.548999999999</v>
      </c>
      <c r="J14" s="69">
        <v>15.9805416447158</v>
      </c>
      <c r="K14" s="68">
        <v>19858.996299999999</v>
      </c>
      <c r="L14" s="69">
        <v>12.242194419090801</v>
      </c>
      <c r="M14" s="69">
        <v>1.0219828028267499</v>
      </c>
      <c r="N14" s="68">
        <v>817112.2942</v>
      </c>
      <c r="O14" s="68">
        <v>7376281.3150000004</v>
      </c>
      <c r="P14" s="68">
        <v>3462</v>
      </c>
      <c r="Q14" s="68">
        <v>3477</v>
      </c>
      <c r="R14" s="69">
        <v>-0.43140638481449201</v>
      </c>
      <c r="S14" s="68">
        <v>72.579871288272699</v>
      </c>
      <c r="T14" s="68">
        <v>66.721354846131703</v>
      </c>
      <c r="U14" s="70">
        <v>8.0718198284922398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236881.21530000001</v>
      </c>
      <c r="E15" s="68">
        <v>114123</v>
      </c>
      <c r="F15" s="69">
        <v>207.566586314766</v>
      </c>
      <c r="G15" s="68">
        <v>97083.871499999994</v>
      </c>
      <c r="H15" s="69">
        <v>143.996465777531</v>
      </c>
      <c r="I15" s="68">
        <v>7875.4022999999997</v>
      </c>
      <c r="J15" s="69">
        <v>3.32462086114601</v>
      </c>
      <c r="K15" s="68">
        <v>15502.033100000001</v>
      </c>
      <c r="L15" s="69">
        <v>15.967670901958201</v>
      </c>
      <c r="M15" s="69">
        <v>-0.49197616537149602</v>
      </c>
      <c r="N15" s="68">
        <v>777510.3186</v>
      </c>
      <c r="O15" s="68">
        <v>6037035.8492000001</v>
      </c>
      <c r="P15" s="68">
        <v>8871</v>
      </c>
      <c r="Q15" s="68">
        <v>8729</v>
      </c>
      <c r="R15" s="69">
        <v>1.6267613701454999</v>
      </c>
      <c r="S15" s="68">
        <v>26.7028762597227</v>
      </c>
      <c r="T15" s="68">
        <v>26.971367785542402</v>
      </c>
      <c r="U15" s="70">
        <v>-1.00547792383222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744133.76100000006</v>
      </c>
      <c r="E16" s="68">
        <v>832552</v>
      </c>
      <c r="F16" s="69">
        <v>89.379853870989507</v>
      </c>
      <c r="G16" s="68">
        <v>1966319.7875000001</v>
      </c>
      <c r="H16" s="69">
        <v>-62.156015225473602</v>
      </c>
      <c r="I16" s="68">
        <v>39335.029000000002</v>
      </c>
      <c r="J16" s="69">
        <v>5.2860159102497697</v>
      </c>
      <c r="K16" s="68">
        <v>140139.92019999999</v>
      </c>
      <c r="L16" s="69">
        <v>7.12701571183268</v>
      </c>
      <c r="M16" s="69">
        <v>-0.71931603112187303</v>
      </c>
      <c r="N16" s="68">
        <v>2431835.3031000001</v>
      </c>
      <c r="O16" s="68">
        <v>28612470.040199999</v>
      </c>
      <c r="P16" s="68">
        <v>38253</v>
      </c>
      <c r="Q16" s="68">
        <v>35857</v>
      </c>
      <c r="R16" s="69">
        <v>6.68209833505313</v>
      </c>
      <c r="S16" s="68">
        <v>19.4529516900635</v>
      </c>
      <c r="T16" s="68">
        <v>20.703331168251701</v>
      </c>
      <c r="U16" s="70">
        <v>-6.4277108076448499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907883.255</v>
      </c>
      <c r="E17" s="68">
        <v>1057665</v>
      </c>
      <c r="F17" s="69">
        <v>85.838451210922202</v>
      </c>
      <c r="G17" s="68">
        <v>2686598.1529000001</v>
      </c>
      <c r="H17" s="69">
        <v>-66.206957522843496</v>
      </c>
      <c r="I17" s="68">
        <v>76603.829299999998</v>
      </c>
      <c r="J17" s="69">
        <v>8.4376299351396202</v>
      </c>
      <c r="K17" s="68">
        <v>-106440.52499999999</v>
      </c>
      <c r="L17" s="69">
        <v>-3.9619071756267199</v>
      </c>
      <c r="M17" s="69">
        <v>-1.71968669169943</v>
      </c>
      <c r="N17" s="68">
        <v>2746539.4408</v>
      </c>
      <c r="O17" s="68">
        <v>30551262.013500001</v>
      </c>
      <c r="P17" s="68">
        <v>13522</v>
      </c>
      <c r="Q17" s="68">
        <v>12971</v>
      </c>
      <c r="R17" s="69">
        <v>4.2479377071929596</v>
      </c>
      <c r="S17" s="68">
        <v>67.141196198787199</v>
      </c>
      <c r="T17" s="68">
        <v>62.588669393261902</v>
      </c>
      <c r="U17" s="70">
        <v>6.7805268051025704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3410302.8294000002</v>
      </c>
      <c r="E18" s="68">
        <v>3811775</v>
      </c>
      <c r="F18" s="69">
        <v>89.467579523975104</v>
      </c>
      <c r="G18" s="68">
        <v>3199051.0630000001</v>
      </c>
      <c r="H18" s="69">
        <v>6.6035759429826903</v>
      </c>
      <c r="I18" s="68">
        <v>476873.40389999998</v>
      </c>
      <c r="J18" s="69">
        <v>13.983315492949901</v>
      </c>
      <c r="K18" s="68">
        <v>328079.61349999998</v>
      </c>
      <c r="L18" s="69">
        <v>10.2555291253255</v>
      </c>
      <c r="M18" s="69">
        <v>0.45352952233955302</v>
      </c>
      <c r="N18" s="68">
        <v>10302680.092</v>
      </c>
      <c r="O18" s="68">
        <v>84184061.811000004</v>
      </c>
      <c r="P18" s="68">
        <v>105530</v>
      </c>
      <c r="Q18" s="68">
        <v>98349</v>
      </c>
      <c r="R18" s="69">
        <v>7.3015485668385098</v>
      </c>
      <c r="S18" s="68">
        <v>32.315955931014898</v>
      </c>
      <c r="T18" s="68">
        <v>31.507436117296599</v>
      </c>
      <c r="U18" s="70">
        <v>2.5019213896821202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637192.90630000003</v>
      </c>
      <c r="E19" s="68">
        <v>775612</v>
      </c>
      <c r="F19" s="69">
        <v>82.153564707611494</v>
      </c>
      <c r="G19" s="68">
        <v>1450380.0019</v>
      </c>
      <c r="H19" s="69">
        <v>-56.0671751220179</v>
      </c>
      <c r="I19" s="68">
        <v>66047.530100000004</v>
      </c>
      <c r="J19" s="69">
        <v>10.365390048599201</v>
      </c>
      <c r="K19" s="68">
        <v>172791.28080000001</v>
      </c>
      <c r="L19" s="69">
        <v>11.913517876256099</v>
      </c>
      <c r="M19" s="69">
        <v>-0.61776120997420103</v>
      </c>
      <c r="N19" s="68">
        <v>2052271.5478999999</v>
      </c>
      <c r="O19" s="68">
        <v>26789060.896899998</v>
      </c>
      <c r="P19" s="68">
        <v>15532</v>
      </c>
      <c r="Q19" s="68">
        <v>14979</v>
      </c>
      <c r="R19" s="69">
        <v>3.6918352359970501</v>
      </c>
      <c r="S19" s="68">
        <v>41.024523969868703</v>
      </c>
      <c r="T19" s="68">
        <v>40.694970365177902</v>
      </c>
      <c r="U19" s="70">
        <v>0.80330878411358297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1614653.3918000001</v>
      </c>
      <c r="E20" s="68">
        <v>1680876</v>
      </c>
      <c r="F20" s="69">
        <v>96.060232390729595</v>
      </c>
      <c r="G20" s="68">
        <v>1036778.7666</v>
      </c>
      <c r="H20" s="69">
        <v>55.737505803197998</v>
      </c>
      <c r="I20" s="68">
        <v>137857.35389999999</v>
      </c>
      <c r="J20" s="69">
        <v>8.5378914508901502</v>
      </c>
      <c r="K20" s="68">
        <v>86703.204800000007</v>
      </c>
      <c r="L20" s="69">
        <v>8.3627488904246601</v>
      </c>
      <c r="M20" s="69">
        <v>0.58999144516051405</v>
      </c>
      <c r="N20" s="68">
        <v>5602537.4551999997</v>
      </c>
      <c r="O20" s="68">
        <v>48835489.411899999</v>
      </c>
      <c r="P20" s="68">
        <v>51245</v>
      </c>
      <c r="Q20" s="68">
        <v>48010</v>
      </c>
      <c r="R20" s="69">
        <v>6.7381795459279301</v>
      </c>
      <c r="S20" s="68">
        <v>31.508506035710798</v>
      </c>
      <c r="T20" s="68">
        <v>32.134926475734197</v>
      </c>
      <c r="U20" s="70">
        <v>-1.9880994653109101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528554.52009999997</v>
      </c>
      <c r="E21" s="68">
        <v>486528</v>
      </c>
      <c r="F21" s="69">
        <v>108.638047573829</v>
      </c>
      <c r="G21" s="68">
        <v>896387.43019999994</v>
      </c>
      <c r="H21" s="69">
        <v>-41.035036604421101</v>
      </c>
      <c r="I21" s="68">
        <v>71349.402600000001</v>
      </c>
      <c r="J21" s="69">
        <v>13.4989674454966</v>
      </c>
      <c r="K21" s="68">
        <v>83717.344899999996</v>
      </c>
      <c r="L21" s="69">
        <v>9.3394153107793105</v>
      </c>
      <c r="M21" s="69">
        <v>-0.14773452639681101</v>
      </c>
      <c r="N21" s="68">
        <v>1647517.3988000001</v>
      </c>
      <c r="O21" s="68">
        <v>15184912.8891</v>
      </c>
      <c r="P21" s="68">
        <v>36337</v>
      </c>
      <c r="Q21" s="68">
        <v>34322</v>
      </c>
      <c r="R21" s="69">
        <v>5.87086999592099</v>
      </c>
      <c r="S21" s="68">
        <v>14.5459041775601</v>
      </c>
      <c r="T21" s="68">
        <v>14.1090975438494</v>
      </c>
      <c r="U21" s="70">
        <v>3.0029527788619301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1479107.5338999999</v>
      </c>
      <c r="E22" s="68">
        <v>1593545</v>
      </c>
      <c r="F22" s="69">
        <v>92.818686256114503</v>
      </c>
      <c r="G22" s="68">
        <v>1874280.3217</v>
      </c>
      <c r="H22" s="69">
        <v>-21.0839746448158</v>
      </c>
      <c r="I22" s="68">
        <v>203843.17449999999</v>
      </c>
      <c r="J22" s="69">
        <v>13.781497952520199</v>
      </c>
      <c r="K22" s="68">
        <v>235858.1698</v>
      </c>
      <c r="L22" s="69">
        <v>12.5839324603309</v>
      </c>
      <c r="M22" s="69">
        <v>-0.13573833514924499</v>
      </c>
      <c r="N22" s="68">
        <v>4495433.6928000003</v>
      </c>
      <c r="O22" s="68">
        <v>42201003.394599997</v>
      </c>
      <c r="P22" s="68">
        <v>75879</v>
      </c>
      <c r="Q22" s="68">
        <v>69228</v>
      </c>
      <c r="R22" s="69">
        <v>9.6073842953718191</v>
      </c>
      <c r="S22" s="68">
        <v>19.4929761053783</v>
      </c>
      <c r="T22" s="68">
        <v>19.055611467903201</v>
      </c>
      <c r="U22" s="70">
        <v>2.24370375827049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2921112.7982000001</v>
      </c>
      <c r="E23" s="68">
        <v>3431942</v>
      </c>
      <c r="F23" s="69">
        <v>85.115447702787506</v>
      </c>
      <c r="G23" s="68">
        <v>1750364.3063999999</v>
      </c>
      <c r="H23" s="69">
        <v>66.885989820478898</v>
      </c>
      <c r="I23" s="68">
        <v>183912.5282</v>
      </c>
      <c r="J23" s="69">
        <v>6.29597488715011</v>
      </c>
      <c r="K23" s="68">
        <v>218008.62609999999</v>
      </c>
      <c r="L23" s="69">
        <v>12.4550429475097</v>
      </c>
      <c r="M23" s="69">
        <v>-0.156397930256027</v>
      </c>
      <c r="N23" s="68">
        <v>9290975.8002000004</v>
      </c>
      <c r="O23" s="68">
        <v>102904734.27680001</v>
      </c>
      <c r="P23" s="68">
        <v>86676</v>
      </c>
      <c r="Q23" s="68">
        <v>81276</v>
      </c>
      <c r="R23" s="69">
        <v>6.6440277572715098</v>
      </c>
      <c r="S23" s="68">
        <v>33.701518277262501</v>
      </c>
      <c r="T23" s="68">
        <v>32.299090346473797</v>
      </c>
      <c r="U23" s="70">
        <v>4.1613197341761499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346613.63339999999</v>
      </c>
      <c r="E24" s="68">
        <v>468730</v>
      </c>
      <c r="F24" s="69">
        <v>73.947396880933596</v>
      </c>
      <c r="G24" s="68">
        <v>445282.08980000002</v>
      </c>
      <c r="H24" s="69">
        <v>-22.158640255285601</v>
      </c>
      <c r="I24" s="68">
        <v>65005.803399999997</v>
      </c>
      <c r="J24" s="69">
        <v>18.754543138521601</v>
      </c>
      <c r="K24" s="68">
        <v>87114.751999999993</v>
      </c>
      <c r="L24" s="69">
        <v>19.5639469890037</v>
      </c>
      <c r="M24" s="69">
        <v>-0.253791098435314</v>
      </c>
      <c r="N24" s="68">
        <v>1083841.0906</v>
      </c>
      <c r="O24" s="68">
        <v>10657938.3423</v>
      </c>
      <c r="P24" s="68">
        <v>29774</v>
      </c>
      <c r="Q24" s="68">
        <v>28261</v>
      </c>
      <c r="R24" s="69">
        <v>5.3536675984572399</v>
      </c>
      <c r="S24" s="68">
        <v>11.6414869819305</v>
      </c>
      <c r="T24" s="68">
        <v>11.425056388662799</v>
      </c>
      <c r="U24" s="70">
        <v>1.85913185835845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391049.27590000001</v>
      </c>
      <c r="E25" s="68">
        <v>466720</v>
      </c>
      <c r="F25" s="69">
        <v>83.786697784538902</v>
      </c>
      <c r="G25" s="68">
        <v>386732.03899999999</v>
      </c>
      <c r="H25" s="69">
        <v>1.11633804925069</v>
      </c>
      <c r="I25" s="68">
        <v>44237.566299999999</v>
      </c>
      <c r="J25" s="69">
        <v>11.312529910249101</v>
      </c>
      <c r="K25" s="68">
        <v>43161.4427</v>
      </c>
      <c r="L25" s="69">
        <v>11.160555202927</v>
      </c>
      <c r="M25" s="69">
        <v>2.4932521544281001E-2</v>
      </c>
      <c r="N25" s="68">
        <v>1227409.7566</v>
      </c>
      <c r="O25" s="68">
        <v>16941220.208299998</v>
      </c>
      <c r="P25" s="68">
        <v>20237</v>
      </c>
      <c r="Q25" s="68">
        <v>19078</v>
      </c>
      <c r="R25" s="69">
        <v>6.0750602788552301</v>
      </c>
      <c r="S25" s="68">
        <v>19.323480550476798</v>
      </c>
      <c r="T25" s="68">
        <v>18.562954722717301</v>
      </c>
      <c r="U25" s="70">
        <v>3.93576004991924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1051335.2863</v>
      </c>
      <c r="E26" s="68">
        <v>1081707</v>
      </c>
      <c r="F26" s="69">
        <v>97.192242104377598</v>
      </c>
      <c r="G26" s="68">
        <v>428106.6764</v>
      </c>
      <c r="H26" s="69">
        <v>145.57787679014999</v>
      </c>
      <c r="I26" s="68">
        <v>219358.9529</v>
      </c>
      <c r="J26" s="69">
        <v>20.8647950619062</v>
      </c>
      <c r="K26" s="68">
        <v>102344.9445</v>
      </c>
      <c r="L26" s="69">
        <v>23.906411682394399</v>
      </c>
      <c r="M26" s="69">
        <v>1.1433296385245499</v>
      </c>
      <c r="N26" s="68">
        <v>3204741.2436000002</v>
      </c>
      <c r="O26" s="68">
        <v>25874687.6833</v>
      </c>
      <c r="P26" s="68">
        <v>63533</v>
      </c>
      <c r="Q26" s="68">
        <v>59106</v>
      </c>
      <c r="R26" s="69">
        <v>7.4899333401008397</v>
      </c>
      <c r="S26" s="68">
        <v>16.547861525506399</v>
      </c>
      <c r="T26" s="68">
        <v>16.042925437349801</v>
      </c>
      <c r="U26" s="70">
        <v>3.05136761857892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346834.67749999999</v>
      </c>
      <c r="E27" s="68">
        <v>405352</v>
      </c>
      <c r="F27" s="69">
        <v>85.563825391264899</v>
      </c>
      <c r="G27" s="68">
        <v>228152.7524</v>
      </c>
      <c r="H27" s="69">
        <v>52.018625176138798</v>
      </c>
      <c r="I27" s="68">
        <v>86811.448699999994</v>
      </c>
      <c r="J27" s="69">
        <v>25.029633520425602</v>
      </c>
      <c r="K27" s="68">
        <v>67244.102499999994</v>
      </c>
      <c r="L27" s="69">
        <v>29.4732812962549</v>
      </c>
      <c r="M27" s="69">
        <v>0.29098977415900501</v>
      </c>
      <c r="N27" s="68">
        <v>1090944.0915000001</v>
      </c>
      <c r="O27" s="68">
        <v>10141272.552200001</v>
      </c>
      <c r="P27" s="68">
        <v>39802</v>
      </c>
      <c r="Q27" s="68">
        <v>38595</v>
      </c>
      <c r="R27" s="69">
        <v>3.1273481020857701</v>
      </c>
      <c r="S27" s="68">
        <v>8.7140012436560994</v>
      </c>
      <c r="T27" s="68">
        <v>8.6296087498380594</v>
      </c>
      <c r="U27" s="70">
        <v>0.968470068551749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1074164.3008999999</v>
      </c>
      <c r="E28" s="68">
        <v>1283933</v>
      </c>
      <c r="F28" s="69">
        <v>83.662021374947102</v>
      </c>
      <c r="G28" s="68">
        <v>569105.94869999995</v>
      </c>
      <c r="H28" s="69">
        <v>88.745927424181303</v>
      </c>
      <c r="I28" s="68">
        <v>64133.786699999997</v>
      </c>
      <c r="J28" s="69">
        <v>5.9705751388558399</v>
      </c>
      <c r="K28" s="68">
        <v>57227.217400000001</v>
      </c>
      <c r="L28" s="69">
        <v>10.0556350765131</v>
      </c>
      <c r="M28" s="69">
        <v>0.120686792295444</v>
      </c>
      <c r="N28" s="68">
        <v>3450503.3095999998</v>
      </c>
      <c r="O28" s="68">
        <v>46326862.905199997</v>
      </c>
      <c r="P28" s="68">
        <v>45202</v>
      </c>
      <c r="Q28" s="68">
        <v>43713</v>
      </c>
      <c r="R28" s="69">
        <v>3.4063093358955001</v>
      </c>
      <c r="S28" s="68">
        <v>23.763645433830401</v>
      </c>
      <c r="T28" s="68">
        <v>23.598616450483799</v>
      </c>
      <c r="U28" s="70">
        <v>0.69445987908735995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786059.99739999999</v>
      </c>
      <c r="E29" s="68">
        <v>960412</v>
      </c>
      <c r="F29" s="69">
        <v>81.846124100906707</v>
      </c>
      <c r="G29" s="68">
        <v>597868.81629999995</v>
      </c>
      <c r="H29" s="69">
        <v>31.477002307069501</v>
      </c>
      <c r="I29" s="68">
        <v>141524.87820000001</v>
      </c>
      <c r="J29" s="69">
        <v>18.004335377466401</v>
      </c>
      <c r="K29" s="68">
        <v>109519.93030000001</v>
      </c>
      <c r="L29" s="69">
        <v>18.318388133667899</v>
      </c>
      <c r="M29" s="69">
        <v>0.29222943999627399</v>
      </c>
      <c r="N29" s="68">
        <v>2373892.5534000001</v>
      </c>
      <c r="O29" s="68">
        <v>24221974.3741</v>
      </c>
      <c r="P29" s="68">
        <v>107287</v>
      </c>
      <c r="Q29" s="68">
        <v>102337</v>
      </c>
      <c r="R29" s="69">
        <v>4.83696023920968</v>
      </c>
      <c r="S29" s="68">
        <v>7.3267031178055104</v>
      </c>
      <c r="T29" s="68">
        <v>7.4442923097218001</v>
      </c>
      <c r="U29" s="70">
        <v>-1.6049400395455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1002893.9399</v>
      </c>
      <c r="E30" s="68">
        <v>1381342</v>
      </c>
      <c r="F30" s="69">
        <v>72.602870245022601</v>
      </c>
      <c r="G30" s="68">
        <v>1025531.0865</v>
      </c>
      <c r="H30" s="69">
        <v>-2.2073584017094499</v>
      </c>
      <c r="I30" s="68">
        <v>160127.6876</v>
      </c>
      <c r="J30" s="69">
        <v>15.966562487750901</v>
      </c>
      <c r="K30" s="68">
        <v>173646.51759999999</v>
      </c>
      <c r="L30" s="69">
        <v>16.932350455862998</v>
      </c>
      <c r="M30" s="69">
        <v>-7.7852583437009001E-2</v>
      </c>
      <c r="N30" s="68">
        <v>3228774.4463999998</v>
      </c>
      <c r="O30" s="68">
        <v>34693964.100500003</v>
      </c>
      <c r="P30" s="68">
        <v>60015</v>
      </c>
      <c r="Q30" s="68">
        <v>59767</v>
      </c>
      <c r="R30" s="69">
        <v>0.41494470192580102</v>
      </c>
      <c r="S30" s="68">
        <v>16.710721318003799</v>
      </c>
      <c r="T30" s="68">
        <v>16.674427709271001</v>
      </c>
      <c r="U30" s="70">
        <v>0.217187565049798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1445101.1654999999</v>
      </c>
      <c r="E31" s="68">
        <v>1347279</v>
      </c>
      <c r="F31" s="69">
        <v>107.26072071931701</v>
      </c>
      <c r="G31" s="68">
        <v>237418.1686</v>
      </c>
      <c r="H31" s="69">
        <v>508.67336902707501</v>
      </c>
      <c r="I31" s="68">
        <v>-14128.767</v>
      </c>
      <c r="J31" s="69">
        <v>-0.97770089301059404</v>
      </c>
      <c r="K31" s="68">
        <v>21222.2006</v>
      </c>
      <c r="L31" s="69">
        <v>8.9387432836932401</v>
      </c>
      <c r="M31" s="69">
        <v>-1.66575409715051</v>
      </c>
      <c r="N31" s="68">
        <v>4868422.7401000001</v>
      </c>
      <c r="O31" s="68">
        <v>64385752.231399998</v>
      </c>
      <c r="P31" s="68">
        <v>34065</v>
      </c>
      <c r="Q31" s="68">
        <v>31355</v>
      </c>
      <c r="R31" s="69">
        <v>8.6429596555573305</v>
      </c>
      <c r="S31" s="68">
        <v>42.421874812857801</v>
      </c>
      <c r="T31" s="68">
        <v>45.525175496731002</v>
      </c>
      <c r="U31" s="70">
        <v>-7.3153312944401696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140695.93909999999</v>
      </c>
      <c r="E32" s="68">
        <v>224154</v>
      </c>
      <c r="F32" s="69">
        <v>62.7675344183017</v>
      </c>
      <c r="G32" s="68">
        <v>143302.6985</v>
      </c>
      <c r="H32" s="69">
        <v>-1.81905813867139</v>
      </c>
      <c r="I32" s="68">
        <v>40069.268600000003</v>
      </c>
      <c r="J32" s="69">
        <v>28.479335548924901</v>
      </c>
      <c r="K32" s="68">
        <v>36973.049599999998</v>
      </c>
      <c r="L32" s="69">
        <v>25.8006652959156</v>
      </c>
      <c r="M32" s="69">
        <v>8.3742591793131996E-2</v>
      </c>
      <c r="N32" s="68">
        <v>443079.08620000002</v>
      </c>
      <c r="O32" s="68">
        <v>4392586.6056000004</v>
      </c>
      <c r="P32" s="68">
        <v>26539</v>
      </c>
      <c r="Q32" s="68">
        <v>25788</v>
      </c>
      <c r="R32" s="69">
        <v>2.9122072281681399</v>
      </c>
      <c r="S32" s="68">
        <v>5.3014785447831496</v>
      </c>
      <c r="T32" s="68">
        <v>5.3109115984178699</v>
      </c>
      <c r="U32" s="70">
        <v>-0.177932506093059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73.077500000000001</v>
      </c>
      <c r="H33" s="71"/>
      <c r="I33" s="71"/>
      <c r="J33" s="71"/>
      <c r="K33" s="68">
        <v>14.23</v>
      </c>
      <c r="L33" s="69">
        <v>19.4724778488591</v>
      </c>
      <c r="M33" s="71"/>
      <c r="N33" s="68">
        <v>10.442500000000001</v>
      </c>
      <c r="O33" s="68">
        <v>34.889099999999999</v>
      </c>
      <c r="P33" s="71"/>
      <c r="Q33" s="68">
        <v>2</v>
      </c>
      <c r="R33" s="71"/>
      <c r="S33" s="71"/>
      <c r="T33" s="68">
        <v>5.2212500000000004</v>
      </c>
      <c r="U33" s="72"/>
      <c r="V33" s="37"/>
      <c r="W33" s="37"/>
    </row>
    <row r="34" spans="1:23" ht="12" thickBot="1" x14ac:dyDescent="0.2">
      <c r="A34" s="53"/>
      <c r="B34" s="42" t="s">
        <v>32</v>
      </c>
      <c r="C34" s="43"/>
      <c r="D34" s="68">
        <v>300165.4915</v>
      </c>
      <c r="E34" s="68">
        <v>352593</v>
      </c>
      <c r="F34" s="69">
        <v>85.130870862439096</v>
      </c>
      <c r="G34" s="68">
        <v>152364.76370000001</v>
      </c>
      <c r="H34" s="69">
        <v>97.004533207568599</v>
      </c>
      <c r="I34" s="68">
        <v>39358.1198</v>
      </c>
      <c r="J34" s="69">
        <v>13.1121401075513</v>
      </c>
      <c r="K34" s="68">
        <v>25124.217400000001</v>
      </c>
      <c r="L34" s="69">
        <v>16.489519485928199</v>
      </c>
      <c r="M34" s="69">
        <v>0.56654112537650603</v>
      </c>
      <c r="N34" s="68">
        <v>920707.46730000002</v>
      </c>
      <c r="O34" s="68">
        <v>9456428.9989999998</v>
      </c>
      <c r="P34" s="68">
        <v>15857</v>
      </c>
      <c r="Q34" s="68">
        <v>14252</v>
      </c>
      <c r="R34" s="69">
        <v>11.2615773224811</v>
      </c>
      <c r="S34" s="68">
        <v>18.929525856088802</v>
      </c>
      <c r="T34" s="68">
        <v>19.028134360089801</v>
      </c>
      <c r="U34" s="70">
        <v>-0.52092432082389295</v>
      </c>
      <c r="V34" s="37"/>
      <c r="W34" s="37"/>
    </row>
    <row r="35" spans="1:23" ht="12" thickBot="1" x14ac:dyDescent="0.2">
      <c r="A35" s="53"/>
      <c r="B35" s="42" t="s">
        <v>36</v>
      </c>
      <c r="C35" s="43"/>
      <c r="D35" s="71"/>
      <c r="E35" s="68">
        <v>202513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  <c r="V35" s="37"/>
      <c r="W35" s="37"/>
    </row>
    <row r="36" spans="1:23" ht="12" thickBot="1" x14ac:dyDescent="0.2">
      <c r="A36" s="53"/>
      <c r="B36" s="42" t="s">
        <v>37</v>
      </c>
      <c r="C36" s="43"/>
      <c r="D36" s="71"/>
      <c r="E36" s="68">
        <v>31391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58977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customHeight="1" thickBot="1" x14ac:dyDescent="0.2">
      <c r="A38" s="53"/>
      <c r="B38" s="42" t="s">
        <v>33</v>
      </c>
      <c r="C38" s="43"/>
      <c r="D38" s="68">
        <v>211794.01569999999</v>
      </c>
      <c r="E38" s="68">
        <v>92538</v>
      </c>
      <c r="F38" s="69">
        <v>228.87248017030799</v>
      </c>
      <c r="G38" s="68">
        <v>352706.83559999999</v>
      </c>
      <c r="H38" s="69">
        <v>-39.9518256175243</v>
      </c>
      <c r="I38" s="68">
        <v>12833.4712</v>
      </c>
      <c r="J38" s="69">
        <v>6.05941162104327</v>
      </c>
      <c r="K38" s="68">
        <v>19350.457299999998</v>
      </c>
      <c r="L38" s="69">
        <v>5.4862722654871101</v>
      </c>
      <c r="M38" s="69">
        <v>-0.33678718796997098</v>
      </c>
      <c r="N38" s="68">
        <v>831295.29859999998</v>
      </c>
      <c r="O38" s="68">
        <v>8103659.4166000001</v>
      </c>
      <c r="P38" s="68">
        <v>367</v>
      </c>
      <c r="Q38" s="68">
        <v>340</v>
      </c>
      <c r="R38" s="69">
        <v>7.9411764705882302</v>
      </c>
      <c r="S38" s="68">
        <v>577.09541062670303</v>
      </c>
      <c r="T38" s="68">
        <v>654.23956764705895</v>
      </c>
      <c r="U38" s="70">
        <v>-13.367660806136101</v>
      </c>
      <c r="V38" s="37"/>
      <c r="W38" s="37"/>
    </row>
    <row r="39" spans="1:23" ht="12" thickBot="1" x14ac:dyDescent="0.2">
      <c r="A39" s="53"/>
      <c r="B39" s="42" t="s">
        <v>34</v>
      </c>
      <c r="C39" s="43"/>
      <c r="D39" s="68">
        <v>753099.14720000001</v>
      </c>
      <c r="E39" s="68">
        <v>311361</v>
      </c>
      <c r="F39" s="69">
        <v>241.87330693311</v>
      </c>
      <c r="G39" s="68">
        <v>542554.28430000006</v>
      </c>
      <c r="H39" s="69">
        <v>38.8062299004133</v>
      </c>
      <c r="I39" s="68">
        <v>48060.770600000003</v>
      </c>
      <c r="J39" s="69">
        <v>6.3817321767908703</v>
      </c>
      <c r="K39" s="68">
        <v>36428.910300000003</v>
      </c>
      <c r="L39" s="69">
        <v>6.7143346489283298</v>
      </c>
      <c r="M39" s="69">
        <v>0.31930299875041801</v>
      </c>
      <c r="N39" s="68">
        <v>2496599.5180000002</v>
      </c>
      <c r="O39" s="68">
        <v>21305549.821699999</v>
      </c>
      <c r="P39" s="68">
        <v>3818</v>
      </c>
      <c r="Q39" s="68">
        <v>3739</v>
      </c>
      <c r="R39" s="69">
        <v>2.1128644022465801</v>
      </c>
      <c r="S39" s="68">
        <v>197.24964567836599</v>
      </c>
      <c r="T39" s="68">
        <v>199.04066394757999</v>
      </c>
      <c r="U39" s="70">
        <v>-0.90799568387279195</v>
      </c>
      <c r="V39" s="37"/>
      <c r="W39" s="37"/>
    </row>
    <row r="40" spans="1:23" ht="12" thickBot="1" x14ac:dyDescent="0.2">
      <c r="A40" s="53"/>
      <c r="B40" s="42" t="s">
        <v>39</v>
      </c>
      <c r="C40" s="43"/>
      <c r="D40" s="71"/>
      <c r="E40" s="68">
        <v>73485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22473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4"/>
      <c r="B42" s="42" t="s">
        <v>35</v>
      </c>
      <c r="C42" s="43"/>
      <c r="D42" s="73">
        <v>48159.587</v>
      </c>
      <c r="E42" s="73">
        <v>17870</v>
      </c>
      <c r="F42" s="74">
        <v>269.49964745383301</v>
      </c>
      <c r="G42" s="73">
        <v>48406.825700000001</v>
      </c>
      <c r="H42" s="74">
        <v>-0.51075173061803103</v>
      </c>
      <c r="I42" s="73">
        <v>5366.9477999999999</v>
      </c>
      <c r="J42" s="74">
        <v>11.144090168381201</v>
      </c>
      <c r="K42" s="73">
        <v>6371.4354999999996</v>
      </c>
      <c r="L42" s="74">
        <v>13.1622667007475</v>
      </c>
      <c r="M42" s="74">
        <v>-0.157654848738561</v>
      </c>
      <c r="N42" s="73">
        <v>116128.0053</v>
      </c>
      <c r="O42" s="73">
        <v>704470.98109999998</v>
      </c>
      <c r="P42" s="73">
        <v>26</v>
      </c>
      <c r="Q42" s="73">
        <v>32</v>
      </c>
      <c r="R42" s="74">
        <v>-18.75</v>
      </c>
      <c r="S42" s="73">
        <v>1852.2918076923099</v>
      </c>
      <c r="T42" s="73">
        <v>1067.9357218749999</v>
      </c>
      <c r="U42" s="75">
        <v>42.345168431884602</v>
      </c>
      <c r="V42" s="37"/>
      <c r="W42" s="37"/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101774</v>
      </c>
      <c r="D2" s="32">
        <v>1091675.5929264999</v>
      </c>
      <c r="E2" s="32">
        <v>846885.582524786</v>
      </c>
      <c r="F2" s="32">
        <v>244790.01040170901</v>
      </c>
      <c r="G2" s="32">
        <v>846885.582524786</v>
      </c>
      <c r="H2" s="32">
        <v>0.224233290537798</v>
      </c>
    </row>
    <row r="3" spans="1:8" ht="14.25" x14ac:dyDescent="0.2">
      <c r="A3" s="32">
        <v>2</v>
      </c>
      <c r="B3" s="33">
        <v>13</v>
      </c>
      <c r="C3" s="32">
        <v>16138</v>
      </c>
      <c r="D3" s="32">
        <v>143110.49634254599</v>
      </c>
      <c r="E3" s="32">
        <v>112742.134329483</v>
      </c>
      <c r="F3" s="32">
        <v>30368.3620130626</v>
      </c>
      <c r="G3" s="32">
        <v>112742.134329483</v>
      </c>
      <c r="H3" s="32">
        <v>0.212202198924484</v>
      </c>
    </row>
    <row r="4" spans="1:8" ht="14.25" x14ac:dyDescent="0.2">
      <c r="A4" s="32">
        <v>3</v>
      </c>
      <c r="B4" s="33">
        <v>14</v>
      </c>
      <c r="C4" s="32">
        <v>128320</v>
      </c>
      <c r="D4" s="32">
        <v>229301.27543247899</v>
      </c>
      <c r="E4" s="32">
        <v>180402.75142136801</v>
      </c>
      <c r="F4" s="32">
        <v>48898.524011111098</v>
      </c>
      <c r="G4" s="32">
        <v>180402.75142136801</v>
      </c>
      <c r="H4" s="32">
        <v>0.21325011785863399</v>
      </c>
    </row>
    <row r="5" spans="1:8" ht="14.25" x14ac:dyDescent="0.2">
      <c r="A5" s="32">
        <v>4</v>
      </c>
      <c r="B5" s="33">
        <v>15</v>
      </c>
      <c r="C5" s="32">
        <v>6948</v>
      </c>
      <c r="D5" s="32">
        <v>123991.854894872</v>
      </c>
      <c r="E5" s="32">
        <v>99084.919565812001</v>
      </c>
      <c r="F5" s="32">
        <v>24906.935329059801</v>
      </c>
      <c r="G5" s="32">
        <v>99084.919565812001</v>
      </c>
      <c r="H5" s="32">
        <v>0.200875576465708</v>
      </c>
    </row>
    <row r="6" spans="1:8" ht="14.25" x14ac:dyDescent="0.2">
      <c r="A6" s="32">
        <v>5</v>
      </c>
      <c r="B6" s="33">
        <v>16</v>
      </c>
      <c r="C6" s="32">
        <v>4640</v>
      </c>
      <c r="D6" s="32">
        <v>403201.67052649602</v>
      </c>
      <c r="E6" s="32">
        <v>365096.972887179</v>
      </c>
      <c r="F6" s="32">
        <v>38104.697639316197</v>
      </c>
      <c r="G6" s="32">
        <v>365096.972887179</v>
      </c>
      <c r="H6" s="32">
        <v>9.4505306958573898E-2</v>
      </c>
    </row>
    <row r="7" spans="1:8" ht="14.25" x14ac:dyDescent="0.2">
      <c r="A7" s="32">
        <v>6</v>
      </c>
      <c r="B7" s="33">
        <v>17</v>
      </c>
      <c r="C7" s="32">
        <v>26992</v>
      </c>
      <c r="D7" s="32">
        <v>452078.95465042698</v>
      </c>
      <c r="E7" s="32">
        <v>371699.58012649597</v>
      </c>
      <c r="F7" s="32">
        <v>80379.374523931605</v>
      </c>
      <c r="G7" s="32">
        <v>371699.58012649597</v>
      </c>
      <c r="H7" s="32">
        <v>0.17779941688744499</v>
      </c>
    </row>
    <row r="8" spans="1:8" ht="14.25" x14ac:dyDescent="0.2">
      <c r="A8" s="32">
        <v>7</v>
      </c>
      <c r="B8" s="33">
        <v>18</v>
      </c>
      <c r="C8" s="32">
        <v>120122</v>
      </c>
      <c r="D8" s="32">
        <v>251271.51135812001</v>
      </c>
      <c r="E8" s="32">
        <v>211116.97084529899</v>
      </c>
      <c r="F8" s="32">
        <v>40154.540512820502</v>
      </c>
      <c r="G8" s="32">
        <v>211116.97084529899</v>
      </c>
      <c r="H8" s="32">
        <v>0.15980538460482699</v>
      </c>
    </row>
    <row r="9" spans="1:8" ht="14.25" x14ac:dyDescent="0.2">
      <c r="A9" s="32">
        <v>8</v>
      </c>
      <c r="B9" s="33">
        <v>19</v>
      </c>
      <c r="C9" s="32">
        <v>30846</v>
      </c>
      <c r="D9" s="32">
        <v>236881.482178632</v>
      </c>
      <c r="E9" s="32">
        <v>229005.814079487</v>
      </c>
      <c r="F9" s="32">
        <v>7875.6680991453004</v>
      </c>
      <c r="G9" s="32">
        <v>229005.814079487</v>
      </c>
      <c r="H9" s="32">
        <v>3.3247293231668702E-2</v>
      </c>
    </row>
    <row r="10" spans="1:8" ht="14.25" x14ac:dyDescent="0.2">
      <c r="A10" s="32">
        <v>9</v>
      </c>
      <c r="B10" s="33">
        <v>21</v>
      </c>
      <c r="C10" s="32">
        <v>148122</v>
      </c>
      <c r="D10" s="32">
        <v>744133.48627264996</v>
      </c>
      <c r="E10" s="32">
        <v>704798.73218205106</v>
      </c>
      <c r="F10" s="32">
        <v>39334.754090598297</v>
      </c>
      <c r="G10" s="32">
        <v>704798.73218205106</v>
      </c>
      <c r="H10" s="36">
        <v>5.2859809182389202E-2</v>
      </c>
    </row>
    <row r="11" spans="1:8" ht="14.25" x14ac:dyDescent="0.2">
      <c r="A11" s="32">
        <v>10</v>
      </c>
      <c r="B11" s="33">
        <v>22</v>
      </c>
      <c r="C11" s="32">
        <v>36690</v>
      </c>
      <c r="D11" s="32">
        <v>907883.38742564095</v>
      </c>
      <c r="E11" s="32">
        <v>831279.42534871795</v>
      </c>
      <c r="F11" s="32">
        <v>76603.962076923097</v>
      </c>
      <c r="G11" s="32">
        <v>831279.42534871795</v>
      </c>
      <c r="H11" s="32">
        <v>8.43764332929786E-2</v>
      </c>
    </row>
    <row r="12" spans="1:8" ht="14.25" x14ac:dyDescent="0.2">
      <c r="A12" s="32">
        <v>11</v>
      </c>
      <c r="B12" s="33">
        <v>23</v>
      </c>
      <c r="C12" s="32">
        <v>250688.674</v>
      </c>
      <c r="D12" s="32">
        <v>3410302.8951282101</v>
      </c>
      <c r="E12" s="32">
        <v>2933429.3990760702</v>
      </c>
      <c r="F12" s="32">
        <v>476873.49605213699</v>
      </c>
      <c r="G12" s="32">
        <v>2933429.3990760702</v>
      </c>
      <c r="H12" s="32">
        <v>0.13983317925612301</v>
      </c>
    </row>
    <row r="13" spans="1:8" ht="14.25" x14ac:dyDescent="0.2">
      <c r="A13" s="32">
        <v>12</v>
      </c>
      <c r="B13" s="33">
        <v>24</v>
      </c>
      <c r="C13" s="32">
        <v>31084.1</v>
      </c>
      <c r="D13" s="32">
        <v>637192.85263675195</v>
      </c>
      <c r="E13" s="32">
        <v>571145.37712307705</v>
      </c>
      <c r="F13" s="32">
        <v>66047.475513675206</v>
      </c>
      <c r="G13" s="32">
        <v>571145.37712307705</v>
      </c>
      <c r="H13" s="32">
        <v>0.103653823548657</v>
      </c>
    </row>
    <row r="14" spans="1:8" ht="14.25" x14ac:dyDescent="0.2">
      <c r="A14" s="32">
        <v>13</v>
      </c>
      <c r="B14" s="33">
        <v>25</v>
      </c>
      <c r="C14" s="32">
        <v>122378</v>
      </c>
      <c r="D14" s="32">
        <v>1614653.8573</v>
      </c>
      <c r="E14" s="32">
        <v>1476796.0379000001</v>
      </c>
      <c r="F14" s="32">
        <v>137857.81940000001</v>
      </c>
      <c r="G14" s="32">
        <v>1476796.0379000001</v>
      </c>
      <c r="H14" s="32">
        <v>8.5379178191494098E-2</v>
      </c>
    </row>
    <row r="15" spans="1:8" ht="14.25" x14ac:dyDescent="0.2">
      <c r="A15" s="32">
        <v>14</v>
      </c>
      <c r="B15" s="33">
        <v>26</v>
      </c>
      <c r="C15" s="32">
        <v>82243</v>
      </c>
      <c r="D15" s="32">
        <v>528554.35742172296</v>
      </c>
      <c r="E15" s="32">
        <v>457205.11751629203</v>
      </c>
      <c r="F15" s="32">
        <v>71349.239905430804</v>
      </c>
      <c r="G15" s="32">
        <v>457205.11751629203</v>
      </c>
      <c r="H15" s="32">
        <v>0.13498940819156399</v>
      </c>
    </row>
    <row r="16" spans="1:8" ht="14.25" x14ac:dyDescent="0.2">
      <c r="A16" s="32">
        <v>15</v>
      </c>
      <c r="B16" s="33">
        <v>27</v>
      </c>
      <c r="C16" s="32">
        <v>169574.63800000001</v>
      </c>
      <c r="D16" s="32">
        <v>1479109.1897</v>
      </c>
      <c r="E16" s="32">
        <v>1275264.3655999999</v>
      </c>
      <c r="F16" s="32">
        <v>203844.8241</v>
      </c>
      <c r="G16" s="32">
        <v>1275264.3655999999</v>
      </c>
      <c r="H16" s="32">
        <v>0.13781594051304899</v>
      </c>
    </row>
    <row r="17" spans="1:8" ht="14.25" x14ac:dyDescent="0.2">
      <c r="A17" s="32">
        <v>16</v>
      </c>
      <c r="B17" s="33">
        <v>29</v>
      </c>
      <c r="C17" s="32">
        <v>222124</v>
      </c>
      <c r="D17" s="32">
        <v>2921114.8183034202</v>
      </c>
      <c r="E17" s="32">
        <v>2737200.3032581201</v>
      </c>
      <c r="F17" s="32">
        <v>183914.51504529899</v>
      </c>
      <c r="G17" s="32">
        <v>2737200.3032581201</v>
      </c>
      <c r="H17" s="32">
        <v>6.2960385498340904E-2</v>
      </c>
    </row>
    <row r="18" spans="1:8" ht="14.25" x14ac:dyDescent="0.2">
      <c r="A18" s="32">
        <v>17</v>
      </c>
      <c r="B18" s="33">
        <v>31</v>
      </c>
      <c r="C18" s="32">
        <v>30984.237000000001</v>
      </c>
      <c r="D18" s="32">
        <v>346613.62874442898</v>
      </c>
      <c r="E18" s="32">
        <v>281607.833043324</v>
      </c>
      <c r="F18" s="32">
        <v>65005.795701105802</v>
      </c>
      <c r="G18" s="32">
        <v>281607.833043324</v>
      </c>
      <c r="H18" s="32">
        <v>0.187545411692501</v>
      </c>
    </row>
    <row r="19" spans="1:8" ht="14.25" x14ac:dyDescent="0.2">
      <c r="A19" s="32">
        <v>18</v>
      </c>
      <c r="B19" s="33">
        <v>32</v>
      </c>
      <c r="C19" s="32">
        <v>19093.947</v>
      </c>
      <c r="D19" s="32">
        <v>391049.27554591902</v>
      </c>
      <c r="E19" s="32">
        <v>346811.70817827497</v>
      </c>
      <c r="F19" s="32">
        <v>44237.567367644398</v>
      </c>
      <c r="G19" s="32">
        <v>346811.70817827497</v>
      </c>
      <c r="H19" s="32">
        <v>0.113125301935126</v>
      </c>
    </row>
    <row r="20" spans="1:8" ht="14.25" x14ac:dyDescent="0.2">
      <c r="A20" s="32">
        <v>19</v>
      </c>
      <c r="B20" s="33">
        <v>33</v>
      </c>
      <c r="C20" s="32">
        <v>64256.49</v>
      </c>
      <c r="D20" s="32">
        <v>1051335.2293089801</v>
      </c>
      <c r="E20" s="32">
        <v>831976.31907858199</v>
      </c>
      <c r="F20" s="32">
        <v>219358.910230396</v>
      </c>
      <c r="G20" s="32">
        <v>831976.31907858199</v>
      </c>
      <c r="H20" s="32">
        <v>0.208647921343391</v>
      </c>
    </row>
    <row r="21" spans="1:8" ht="14.25" x14ac:dyDescent="0.2">
      <c r="A21" s="32">
        <v>20</v>
      </c>
      <c r="B21" s="33">
        <v>34</v>
      </c>
      <c r="C21" s="32">
        <v>48655.775999999998</v>
      </c>
      <c r="D21" s="32">
        <v>346834.640992489</v>
      </c>
      <c r="E21" s="32">
        <v>260023.24062211401</v>
      </c>
      <c r="F21" s="32">
        <v>86811.400370375195</v>
      </c>
      <c r="G21" s="32">
        <v>260023.24062211401</v>
      </c>
      <c r="H21" s="32">
        <v>0.25029622220536801</v>
      </c>
    </row>
    <row r="22" spans="1:8" ht="14.25" x14ac:dyDescent="0.2">
      <c r="A22" s="32">
        <v>21</v>
      </c>
      <c r="B22" s="33">
        <v>35</v>
      </c>
      <c r="C22" s="32">
        <v>46201.396999999997</v>
      </c>
      <c r="D22" s="32">
        <v>1074164.2968115001</v>
      </c>
      <c r="E22" s="32">
        <v>1010030.51946726</v>
      </c>
      <c r="F22" s="32">
        <v>64133.777344247799</v>
      </c>
      <c r="G22" s="32">
        <v>1010030.51946726</v>
      </c>
      <c r="H22" s="32">
        <v>5.97057429060147E-2</v>
      </c>
    </row>
    <row r="23" spans="1:8" ht="14.25" x14ac:dyDescent="0.2">
      <c r="A23" s="32">
        <v>22</v>
      </c>
      <c r="B23" s="33">
        <v>36</v>
      </c>
      <c r="C23" s="32">
        <v>157151.23199999999</v>
      </c>
      <c r="D23" s="32">
        <v>786059.99954601796</v>
      </c>
      <c r="E23" s="32">
        <v>644535.10406499903</v>
      </c>
      <c r="F23" s="32">
        <v>141524.89548101899</v>
      </c>
      <c r="G23" s="32">
        <v>644535.10406499903</v>
      </c>
      <c r="H23" s="32">
        <v>0.18004337526747999</v>
      </c>
    </row>
    <row r="24" spans="1:8" ht="14.25" x14ac:dyDescent="0.2">
      <c r="A24" s="32">
        <v>23</v>
      </c>
      <c r="B24" s="33">
        <v>37</v>
      </c>
      <c r="C24" s="32">
        <v>99099.676000000007</v>
      </c>
      <c r="D24" s="32">
        <v>1002893.94234458</v>
      </c>
      <c r="E24" s="32">
        <v>842766.25390506804</v>
      </c>
      <c r="F24" s="32">
        <v>160127.68843951201</v>
      </c>
      <c r="G24" s="32">
        <v>842766.25390506804</v>
      </c>
      <c r="H24" s="32">
        <v>0.15966562532540901</v>
      </c>
    </row>
    <row r="25" spans="1:8" ht="14.25" x14ac:dyDescent="0.2">
      <c r="A25" s="32">
        <v>24</v>
      </c>
      <c r="B25" s="33">
        <v>38</v>
      </c>
      <c r="C25" s="32">
        <v>305156.84600000002</v>
      </c>
      <c r="D25" s="32">
        <v>1445101.1252778801</v>
      </c>
      <c r="E25" s="32">
        <v>1459229.8358477899</v>
      </c>
      <c r="F25" s="32">
        <v>-14128.7105699115</v>
      </c>
      <c r="G25" s="32">
        <v>1459229.8358477899</v>
      </c>
      <c r="H25" s="32">
        <v>-9.7769701530020705E-3</v>
      </c>
    </row>
    <row r="26" spans="1:8" ht="14.25" x14ac:dyDescent="0.2">
      <c r="A26" s="32">
        <v>25</v>
      </c>
      <c r="B26" s="33">
        <v>39</v>
      </c>
      <c r="C26" s="32">
        <v>94327.377999999997</v>
      </c>
      <c r="D26" s="32">
        <v>140695.878427305</v>
      </c>
      <c r="E26" s="32">
        <v>100626.663926337</v>
      </c>
      <c r="F26" s="32">
        <v>40069.214500968199</v>
      </c>
      <c r="G26" s="32">
        <v>100626.663926337</v>
      </c>
      <c r="H26" s="32">
        <v>0.28479309379109702</v>
      </c>
    </row>
    <row r="27" spans="1:8" ht="14.25" x14ac:dyDescent="0.2">
      <c r="A27" s="32">
        <v>26</v>
      </c>
      <c r="B27" s="33">
        <v>42</v>
      </c>
      <c r="C27" s="32">
        <v>15859.602999999999</v>
      </c>
      <c r="D27" s="32">
        <v>300165.49129999999</v>
      </c>
      <c r="E27" s="32">
        <v>260807.3683</v>
      </c>
      <c r="F27" s="32">
        <v>39358.123</v>
      </c>
      <c r="G27" s="32">
        <v>260807.3683</v>
      </c>
      <c r="H27" s="32">
        <v>0.13112141182366499</v>
      </c>
    </row>
    <row r="28" spans="1:8" ht="14.25" x14ac:dyDescent="0.2">
      <c r="A28" s="32">
        <v>27</v>
      </c>
      <c r="B28" s="33">
        <v>75</v>
      </c>
      <c r="C28" s="32">
        <v>373</v>
      </c>
      <c r="D28" s="32">
        <v>211794.01709401701</v>
      </c>
      <c r="E28" s="32">
        <v>198960.547008547</v>
      </c>
      <c r="F28" s="32">
        <v>12833.4700854701</v>
      </c>
      <c r="G28" s="32">
        <v>198960.547008547</v>
      </c>
      <c r="H28" s="32">
        <v>6.0594110549275798E-2</v>
      </c>
    </row>
    <row r="29" spans="1:8" ht="14.25" x14ac:dyDescent="0.2">
      <c r="A29" s="32">
        <v>28</v>
      </c>
      <c r="B29" s="33">
        <v>76</v>
      </c>
      <c r="C29" s="32">
        <v>4299</v>
      </c>
      <c r="D29" s="32">
        <v>753099.13303247897</v>
      </c>
      <c r="E29" s="32">
        <v>705038.37362307694</v>
      </c>
      <c r="F29" s="32">
        <v>48060.759409401697</v>
      </c>
      <c r="G29" s="32">
        <v>705038.37362307694</v>
      </c>
      <c r="H29" s="32">
        <v>6.3817308109062706E-2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48159.587020649</v>
      </c>
      <c r="E30" s="32">
        <v>42792.639134709898</v>
      </c>
      <c r="F30" s="32">
        <v>5366.9478859390401</v>
      </c>
      <c r="G30" s="32">
        <v>42792.639134709898</v>
      </c>
      <c r="H30" s="32">
        <v>0.11144090342049399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2015-02-04T00:27:50Z</dcterms:modified>
</cp:coreProperties>
</file>