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<sst xmlns="http://schemas.openxmlformats.org/spreadsheetml/2006/main" count="117" uniqueCount="74">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</sst>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16625468.606099993</v>
      </c>
      <c r="F3" s="25">
        <f>RA!I7</f>
        <v>1894909.7183000001</v>
      </c>
      <c r="G3" s="16">
        <f>SUM(G4:G40)</f>
        <v>14730558.887800002</v>
      </c>
      <c r="H3" s="27">
        <f>RA!J7</f>
        <v>11.397631929633199</v>
      </c>
      <c r="I3" s="20">
        <f>SUM(I4:I40)</f>
        <v>16625474.150198901</v>
      </c>
      <c r="J3" s="21">
        <f>SUM(J4:J40)</f>
        <v>14730558.839619512</v>
      </c>
      <c r="K3" s="22">
        <f>E3-I3</f>
        <v>-5.5440989080816507</v>
      </c>
      <c r="L3" s="22">
        <f>G3-J3</f>
        <v>4.8180490732192993E-2</v>
      </c>
    </row>
    <row r="4" spans="1:13" x14ac:dyDescent="0.15">
      <c r="A4" s="44">
        <f>RA!A8</f>
        <v>42198</v>
      </c>
      <c r="B4" s="12">
        <v>12</v>
      </c>
      <c r="C4" s="41" t="s">
        <v>6</v>
      </c>
      <c r="D4" s="41"/>
      <c r="E4" s="15">
        <f>VLOOKUP(C4,RA!B8:D36,3,0)</f>
        <v>557455.70059999998</v>
      </c>
      <c r="F4" s="25">
        <f>VLOOKUP(C4,RA!B8:I39,8,0)</f>
        <v>145224.05850000001</v>
      </c>
      <c r="G4" s="16">
        <f t="shared" ref="G4:G40" si="0">E4-F4</f>
        <v>412231.64209999994</v>
      </c>
      <c r="H4" s="27">
        <f>RA!J8</f>
        <v>26.051228526983</v>
      </c>
      <c r="I4" s="20">
        <f>VLOOKUP(B4,RMS!B:D,3,FALSE)</f>
        <v>557456.59426410298</v>
      </c>
      <c r="J4" s="21">
        <f>VLOOKUP(B4,RMS!B:E,4,FALSE)</f>
        <v>412231.653907692</v>
      </c>
      <c r="K4" s="22">
        <f t="shared" ref="K4:K40" si="1">E4-I4</f>
        <v>-0.89366410300135612</v>
      </c>
      <c r="L4" s="22">
        <f t="shared" ref="L4:L40" si="2">G4-J4</f>
        <v>-1.180769206257537E-2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110027.23390000001</v>
      </c>
      <c r="F5" s="25">
        <f>VLOOKUP(C5,RA!B9:I40,8,0)</f>
        <v>24573.778999999999</v>
      </c>
      <c r="G5" s="16">
        <f t="shared" si="0"/>
        <v>85453.454900000012</v>
      </c>
      <c r="H5" s="27">
        <f>RA!J9</f>
        <v>22.3342695521495</v>
      </c>
      <c r="I5" s="20">
        <f>VLOOKUP(B5,RMS!B:D,3,FALSE)</f>
        <v>110027.27835107</v>
      </c>
      <c r="J5" s="21">
        <f>VLOOKUP(B5,RMS!B:E,4,FALSE)</f>
        <v>85453.411419794298</v>
      </c>
      <c r="K5" s="22">
        <f t="shared" si="1"/>
        <v>-4.4451069989008829E-2</v>
      </c>
      <c r="L5" s="22">
        <f t="shared" si="2"/>
        <v>4.3480205713422038E-2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173053.36840000001</v>
      </c>
      <c r="F6" s="25">
        <f>VLOOKUP(C6,RA!B10:I41,8,0)</f>
        <v>46969.07</v>
      </c>
      <c r="G6" s="16">
        <f t="shared" si="0"/>
        <v>126084.2984</v>
      </c>
      <c r="H6" s="27">
        <f>RA!J10</f>
        <v>27.141378659232199</v>
      </c>
      <c r="I6" s="20">
        <f>VLOOKUP(B6,RMS!B:D,3,FALSE)</f>
        <v>173055.587382906</v>
      </c>
      <c r="J6" s="21">
        <f>VLOOKUP(B6,RMS!B:E,4,FALSE)</f>
        <v>126084.298573504</v>
      </c>
      <c r="K6" s="22">
        <f>E6-I6</f>
        <v>-2.2189829059934709</v>
      </c>
      <c r="L6" s="22">
        <f t="shared" si="2"/>
        <v>-1.7350399866700172E-4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49354.116800000003</v>
      </c>
      <c r="F7" s="25">
        <f>VLOOKUP(C7,RA!B11:I42,8,0)</f>
        <v>11562.344300000001</v>
      </c>
      <c r="G7" s="16">
        <f t="shared" si="0"/>
        <v>37791.772500000006</v>
      </c>
      <c r="H7" s="27">
        <f>RA!J11</f>
        <v>23.427314780760099</v>
      </c>
      <c r="I7" s="20">
        <f>VLOOKUP(B7,RMS!B:D,3,FALSE)</f>
        <v>49354.165342735003</v>
      </c>
      <c r="J7" s="21">
        <f>VLOOKUP(B7,RMS!B:E,4,FALSE)</f>
        <v>37791.772002564103</v>
      </c>
      <c r="K7" s="22">
        <f t="shared" si="1"/>
        <v>-4.8542734999500681E-2</v>
      </c>
      <c r="L7" s="22">
        <f t="shared" si="2"/>
        <v>4.9743590352591127E-4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153042.7395</v>
      </c>
      <c r="F8" s="25">
        <f>VLOOKUP(C8,RA!B12:I43,8,0)</f>
        <v>24825.598399999999</v>
      </c>
      <c r="G8" s="16">
        <f t="shared" si="0"/>
        <v>128217.14109999999</v>
      </c>
      <c r="H8" s="27">
        <f>RA!J12</f>
        <v>16.221349984394401</v>
      </c>
      <c r="I8" s="20">
        <f>VLOOKUP(B8,RMS!B:D,3,FALSE)</f>
        <v>153042.73980854699</v>
      </c>
      <c r="J8" s="21">
        <f>VLOOKUP(B8,RMS!B:E,4,FALSE)</f>
        <v>128217.142033333</v>
      </c>
      <c r="K8" s="22">
        <f t="shared" si="1"/>
        <v>-3.0854699434712529E-4</v>
      </c>
      <c r="L8" s="22">
        <f t="shared" si="2"/>
        <v>-9.3333300901576877E-4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270069.69799999997</v>
      </c>
      <c r="F9" s="25">
        <f>VLOOKUP(C9,RA!B13:I44,8,0)</f>
        <v>71246.615000000005</v>
      </c>
      <c r="G9" s="16">
        <f t="shared" si="0"/>
        <v>198823.08299999998</v>
      </c>
      <c r="H9" s="27">
        <f>RA!J13</f>
        <v>26.380825219421698</v>
      </c>
      <c r="I9" s="20">
        <f>VLOOKUP(B9,RMS!B:D,3,FALSE)</f>
        <v>270070.03302136803</v>
      </c>
      <c r="J9" s="21">
        <f>VLOOKUP(B9,RMS!B:E,4,FALSE)</f>
        <v>198823.08182905999</v>
      </c>
      <c r="K9" s="22">
        <f t="shared" si="1"/>
        <v>-0.33502136805327609</v>
      </c>
      <c r="L9" s="22">
        <f t="shared" si="2"/>
        <v>1.1709399987012148E-3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167377.57759999999</v>
      </c>
      <c r="F10" s="25">
        <f>VLOOKUP(C10,RA!B14:I45,8,0)</f>
        <v>31970.083900000001</v>
      </c>
      <c r="G10" s="16">
        <f t="shared" si="0"/>
        <v>135407.49369999999</v>
      </c>
      <c r="H10" s="27">
        <f>RA!J14</f>
        <v>19.100577483802699</v>
      </c>
      <c r="I10" s="20">
        <f>VLOOKUP(B10,RMS!B:D,3,FALSE)</f>
        <v>167377.58726666699</v>
      </c>
      <c r="J10" s="21">
        <f>VLOOKUP(B10,RMS!B:E,4,FALSE)</f>
        <v>135407.48884188</v>
      </c>
      <c r="K10" s="22">
        <f t="shared" si="1"/>
        <v>-9.6666669996920973E-3</v>
      </c>
      <c r="L10" s="22">
        <f t="shared" si="2"/>
        <v>4.8581199953332543E-3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112386.24310000001</v>
      </c>
      <c r="F11" s="25">
        <f>VLOOKUP(C11,RA!B15:I46,8,0)</f>
        <v>24719.768</v>
      </c>
      <c r="G11" s="16">
        <f t="shared" si="0"/>
        <v>87666.475100000011</v>
      </c>
      <c r="H11" s="27">
        <f>RA!J15</f>
        <v>21.995368221362</v>
      </c>
      <c r="I11" s="20">
        <f>VLOOKUP(B11,RMS!B:D,3,FALSE)</f>
        <v>112386.404395726</v>
      </c>
      <c r="J11" s="21">
        <f>VLOOKUP(B11,RMS!B:E,4,FALSE)</f>
        <v>87666.475151282095</v>
      </c>
      <c r="K11" s="22">
        <f t="shared" si="1"/>
        <v>-0.16129572599311359</v>
      </c>
      <c r="L11" s="22">
        <f t="shared" si="2"/>
        <v>-5.1282084314152598E-5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861098.18790000002</v>
      </c>
      <c r="F12" s="25">
        <f>VLOOKUP(C12,RA!B16:I47,8,0)</f>
        <v>53121.743499999997</v>
      </c>
      <c r="G12" s="16">
        <f t="shared" si="0"/>
        <v>807976.44440000004</v>
      </c>
      <c r="H12" s="27">
        <f>RA!J16</f>
        <v>6.1690692474397704</v>
      </c>
      <c r="I12" s="20">
        <f>VLOOKUP(B12,RMS!B:D,3,FALSE)</f>
        <v>861097.493488034</v>
      </c>
      <c r="J12" s="21">
        <f>VLOOKUP(B12,RMS!B:E,4,FALSE)</f>
        <v>807976.44576666702</v>
      </c>
      <c r="K12" s="22">
        <f t="shared" si="1"/>
        <v>0.69441196601837873</v>
      </c>
      <c r="L12" s="22">
        <f t="shared" si="2"/>
        <v>-1.3666669838130474E-3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655947.67009999999</v>
      </c>
      <c r="F13" s="25">
        <f>VLOOKUP(C13,RA!B17:I48,8,0)</f>
        <v>56457.516100000001</v>
      </c>
      <c r="G13" s="16">
        <f t="shared" si="0"/>
        <v>599490.15399999998</v>
      </c>
      <c r="H13" s="27">
        <f>RA!J17</f>
        <v>8.6070152656221808</v>
      </c>
      <c r="I13" s="20">
        <f>VLOOKUP(B13,RMS!B:D,3,FALSE)</f>
        <v>655947.50053589698</v>
      </c>
      <c r="J13" s="21">
        <f>VLOOKUP(B13,RMS!B:E,4,FALSE)</f>
        <v>599490.15247265005</v>
      </c>
      <c r="K13" s="22">
        <f t="shared" si="1"/>
        <v>0.16956410300917923</v>
      </c>
      <c r="L13" s="22">
        <f t="shared" si="2"/>
        <v>1.5273499302566051E-3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1661539.5732</v>
      </c>
      <c r="F14" s="25">
        <f>VLOOKUP(C14,RA!B18:I49,8,0)</f>
        <v>269900.6249</v>
      </c>
      <c r="G14" s="16">
        <f t="shared" si="0"/>
        <v>1391638.9483</v>
      </c>
      <c r="H14" s="27">
        <f>RA!J18</f>
        <v>16.244008223059801</v>
      </c>
      <c r="I14" s="20">
        <f>VLOOKUP(B14,RMS!B:D,3,FALSE)</f>
        <v>1661539.18513822</v>
      </c>
      <c r="J14" s="21">
        <f>VLOOKUP(B14,RMS!B:E,4,FALSE)</f>
        <v>1391638.9473967201</v>
      </c>
      <c r="K14" s="22">
        <f t="shared" si="1"/>
        <v>0.38806178001686931</v>
      </c>
      <c r="L14" s="22">
        <f t="shared" si="2"/>
        <v>9.0327998623251915E-4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396987.46490000002</v>
      </c>
      <c r="F15" s="25">
        <f>VLOOKUP(C15,RA!B19:I50,8,0)</f>
        <v>32399.0818</v>
      </c>
      <c r="G15" s="16">
        <f t="shared" si="0"/>
        <v>364588.38310000004</v>
      </c>
      <c r="H15" s="27">
        <f>RA!J19</f>
        <v>8.1612354707877799</v>
      </c>
      <c r="I15" s="20">
        <f>VLOOKUP(B15,RMS!B:D,3,FALSE)</f>
        <v>396987.51625812001</v>
      </c>
      <c r="J15" s="21">
        <f>VLOOKUP(B15,RMS!B:E,4,FALSE)</f>
        <v>364588.38265640999</v>
      </c>
      <c r="K15" s="22">
        <f t="shared" si="1"/>
        <v>-5.1358119992073625E-2</v>
      </c>
      <c r="L15" s="22">
        <f t="shared" si="2"/>
        <v>4.4359004823490977E-4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780048.23620000004</v>
      </c>
      <c r="F16" s="25">
        <f>VLOOKUP(C16,RA!B20:I51,8,0)</f>
        <v>81352.678799999994</v>
      </c>
      <c r="G16" s="16">
        <f t="shared" si="0"/>
        <v>698695.55740000005</v>
      </c>
      <c r="H16" s="27">
        <f>RA!J20</f>
        <v>10.4291856611726</v>
      </c>
      <c r="I16" s="20">
        <f>VLOOKUP(B16,RMS!B:D,3,FALSE)</f>
        <v>780048.46900000004</v>
      </c>
      <c r="J16" s="21">
        <f>VLOOKUP(B16,RMS!B:E,4,FALSE)</f>
        <v>698695.55740000005</v>
      </c>
      <c r="K16" s="22">
        <f t="shared" si="1"/>
        <v>-0.23279999999795109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326118.91769999999</v>
      </c>
      <c r="F17" s="25">
        <f>VLOOKUP(C17,RA!B21:I52,8,0)</f>
        <v>40658.619899999998</v>
      </c>
      <c r="G17" s="16">
        <f t="shared" si="0"/>
        <v>285460.2978</v>
      </c>
      <c r="H17" s="27">
        <f>RA!J21</f>
        <v>12.4674214506631</v>
      </c>
      <c r="I17" s="20">
        <f>VLOOKUP(B17,RMS!B:D,3,FALSE)</f>
        <v>326118.96804030001</v>
      </c>
      <c r="J17" s="21">
        <f>VLOOKUP(B17,RMS!B:E,4,FALSE)</f>
        <v>285460.29773022502</v>
      </c>
      <c r="K17" s="22">
        <f t="shared" si="1"/>
        <v>-5.0340300018433481E-2</v>
      </c>
      <c r="L17" s="22">
        <f t="shared" si="2"/>
        <v>6.9774978328496218E-5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1361404.8977000001</v>
      </c>
      <c r="F18" s="25">
        <f>VLOOKUP(C18,RA!B22:I53,8,0)</f>
        <v>130619.1535</v>
      </c>
      <c r="G18" s="16">
        <f t="shared" si="0"/>
        <v>1230785.7442000001</v>
      </c>
      <c r="H18" s="27">
        <f>RA!J22</f>
        <v>9.5944383423823503</v>
      </c>
      <c r="I18" s="20">
        <f>VLOOKUP(B18,RMS!B:D,3,FALSE)</f>
        <v>1361406.3929914499</v>
      </c>
      <c r="J18" s="21">
        <f>VLOOKUP(B18,RMS!B:E,4,FALSE)</f>
        <v>1230785.74329231</v>
      </c>
      <c r="K18" s="22">
        <f t="shared" si="1"/>
        <v>-1.4952914498280734</v>
      </c>
      <c r="L18" s="22">
        <f t="shared" si="2"/>
        <v>9.0769003145396709E-4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2402801.3138000001</v>
      </c>
      <c r="F19" s="25">
        <f>VLOOKUP(C19,RA!B23:I54,8,0)</f>
        <v>317206.44780000002</v>
      </c>
      <c r="G19" s="16">
        <f t="shared" si="0"/>
        <v>2085594.8660000002</v>
      </c>
      <c r="H19" s="27">
        <f>RA!J23</f>
        <v>13.201526317560701</v>
      </c>
      <c r="I19" s="20">
        <f>VLOOKUP(B19,RMS!B:D,3,FALSE)</f>
        <v>2402802.8031598302</v>
      </c>
      <c r="J19" s="21">
        <f>VLOOKUP(B19,RMS!B:E,4,FALSE)</f>
        <v>2085594.90501709</v>
      </c>
      <c r="K19" s="22">
        <f t="shared" si="1"/>
        <v>-1.4893598300404847</v>
      </c>
      <c r="L19" s="22">
        <f t="shared" si="2"/>
        <v>-3.9017089875414968E-2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246948.59150000001</v>
      </c>
      <c r="F20" s="25">
        <f>VLOOKUP(C20,RA!B24:I55,8,0)</f>
        <v>38341.24</v>
      </c>
      <c r="G20" s="16">
        <f t="shared" si="0"/>
        <v>208607.35150000002</v>
      </c>
      <c r="H20" s="27">
        <f>RA!J24</f>
        <v>15.5260006818059</v>
      </c>
      <c r="I20" s="20">
        <f>VLOOKUP(B20,RMS!B:D,3,FALSE)</f>
        <v>246948.68814298499</v>
      </c>
      <c r="J20" s="21">
        <f>VLOOKUP(B20,RMS!B:E,4,FALSE)</f>
        <v>208607.35762965199</v>
      </c>
      <c r="K20" s="22">
        <f t="shared" si="1"/>
        <v>-9.6642984979553148E-2</v>
      </c>
      <c r="L20" s="22">
        <f t="shared" si="2"/>
        <v>-6.1296519706957042E-3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247576.23190000001</v>
      </c>
      <c r="F21" s="25">
        <f>VLOOKUP(C21,RA!B25:I56,8,0)</f>
        <v>21400.5092</v>
      </c>
      <c r="G21" s="16">
        <f t="shared" si="0"/>
        <v>226175.72270000001</v>
      </c>
      <c r="H21" s="27">
        <f>RA!J25</f>
        <v>8.6440079630277307</v>
      </c>
      <c r="I21" s="20">
        <f>VLOOKUP(B21,RMS!B:D,3,FALSE)</f>
        <v>247576.229324635</v>
      </c>
      <c r="J21" s="21">
        <f>VLOOKUP(B21,RMS!B:E,4,FALSE)</f>
        <v>226175.71367052599</v>
      </c>
      <c r="K21" s="22">
        <f t="shared" si="1"/>
        <v>2.5753650115802884E-3</v>
      </c>
      <c r="L21" s="22">
        <f t="shared" si="2"/>
        <v>9.0294740220997483E-3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647205.35089999996</v>
      </c>
      <c r="F22" s="25">
        <f>VLOOKUP(C22,RA!B26:I57,8,0)</f>
        <v>115397.6171</v>
      </c>
      <c r="G22" s="16">
        <f t="shared" si="0"/>
        <v>531807.73379999993</v>
      </c>
      <c r="H22" s="27">
        <f>RA!J26</f>
        <v>17.8301395282855</v>
      </c>
      <c r="I22" s="20">
        <f>VLOOKUP(B22,RMS!B:D,3,FALSE)</f>
        <v>647205.13193275803</v>
      </c>
      <c r="J22" s="21">
        <f>VLOOKUP(B22,RMS!B:E,4,FALSE)</f>
        <v>531807.67291194899</v>
      </c>
      <c r="K22" s="22">
        <f t="shared" si="1"/>
        <v>0.21896724193356931</v>
      </c>
      <c r="L22" s="22">
        <f t="shared" si="2"/>
        <v>6.0888050938956439E-2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212616.94130000001</v>
      </c>
      <c r="F23" s="25">
        <f>VLOOKUP(C23,RA!B27:I58,8,0)</f>
        <v>59850.339099999997</v>
      </c>
      <c r="G23" s="16">
        <f t="shared" si="0"/>
        <v>152766.60220000002</v>
      </c>
      <c r="H23" s="27">
        <f>RA!J27</f>
        <v>28.149374520232598</v>
      </c>
      <c r="I23" s="20">
        <f>VLOOKUP(B23,RMS!B:D,3,FALSE)</f>
        <v>212616.892783466</v>
      </c>
      <c r="J23" s="21">
        <f>VLOOKUP(B23,RMS!B:E,4,FALSE)</f>
        <v>152766.61562873301</v>
      </c>
      <c r="K23" s="22">
        <f t="shared" si="1"/>
        <v>4.8516534006921574E-2</v>
      </c>
      <c r="L23" s="22">
        <f t="shared" si="2"/>
        <v>-1.3428732985630631E-2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947581.76679999998</v>
      </c>
      <c r="F24" s="25">
        <f>VLOOKUP(C24,RA!B28:I59,8,0)</f>
        <v>27739.359</v>
      </c>
      <c r="G24" s="16">
        <f t="shared" si="0"/>
        <v>919842.40779999993</v>
      </c>
      <c r="H24" s="27">
        <f>RA!J28</f>
        <v>2.92738420808542</v>
      </c>
      <c r="I24" s="20">
        <f>VLOOKUP(B24,RMS!B:D,3,FALSE)</f>
        <v>947581.76487610606</v>
      </c>
      <c r="J24" s="21">
        <f>VLOOKUP(B24,RMS!B:E,4,FALSE)</f>
        <v>919842.38936283195</v>
      </c>
      <c r="K24" s="22">
        <f t="shared" si="1"/>
        <v>1.9238939275965095E-3</v>
      </c>
      <c r="L24" s="22">
        <f t="shared" si="2"/>
        <v>1.8437167978845537E-2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658187.80039999995</v>
      </c>
      <c r="F25" s="25">
        <f>VLOOKUP(C25,RA!B29:I60,8,0)</f>
        <v>90750.857600000003</v>
      </c>
      <c r="G25" s="16">
        <f t="shared" si="0"/>
        <v>567436.94279999996</v>
      </c>
      <c r="H25" s="27">
        <f>RA!J29</f>
        <v>13.787988404654101</v>
      </c>
      <c r="I25" s="20">
        <f>VLOOKUP(B25,RMS!B:D,3,FALSE)</f>
        <v>658187.80031858396</v>
      </c>
      <c r="J25" s="21">
        <f>VLOOKUP(B25,RMS!B:E,4,FALSE)</f>
        <v>567436.92222985905</v>
      </c>
      <c r="K25" s="22">
        <f t="shared" si="1"/>
        <v>8.1415986642241478E-5</v>
      </c>
      <c r="L25" s="22">
        <f t="shared" si="2"/>
        <v>2.0570140914060175E-2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1025854.3361</v>
      </c>
      <c r="F26" s="25">
        <f>VLOOKUP(C26,RA!B30:I61,8,0)</f>
        <v>135153.95430000001</v>
      </c>
      <c r="G26" s="16">
        <f t="shared" si="0"/>
        <v>890700.38179999997</v>
      </c>
      <c r="H26" s="27">
        <f>RA!J30</f>
        <v>13.1747704858193</v>
      </c>
      <c r="I26" s="20">
        <f>VLOOKUP(B26,RMS!B:D,3,FALSE)</f>
        <v>1025854.36228584</v>
      </c>
      <c r="J26" s="21">
        <f>VLOOKUP(B26,RMS!B:E,4,FALSE)</f>
        <v>890700.38867813698</v>
      </c>
      <c r="K26" s="22">
        <f t="shared" si="1"/>
        <v>-2.6185840019024909E-2</v>
      </c>
      <c r="L26" s="22">
        <f t="shared" si="2"/>
        <v>-6.8781370064243674E-3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734676.76809999999</v>
      </c>
      <c r="F27" s="25">
        <f>VLOOKUP(C27,RA!B31:I62,8,0)</f>
        <v>23624.284899999999</v>
      </c>
      <c r="G27" s="16">
        <f t="shared" si="0"/>
        <v>711052.48320000002</v>
      </c>
      <c r="H27" s="27">
        <f>RA!J31</f>
        <v>3.2156025514589799</v>
      </c>
      <c r="I27" s="20">
        <f>VLOOKUP(B27,RMS!B:D,3,FALSE)</f>
        <v>734676.72000442503</v>
      </c>
      <c r="J27" s="21">
        <f>VLOOKUP(B27,RMS!B:E,4,FALSE)</f>
        <v>711052.49627876095</v>
      </c>
      <c r="K27" s="22">
        <f t="shared" si="1"/>
        <v>4.8095574951730669E-2</v>
      </c>
      <c r="L27" s="22">
        <f t="shared" si="2"/>
        <v>-1.3078760937787592E-2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103630.8489</v>
      </c>
      <c r="F28" s="25">
        <f>VLOOKUP(C28,RA!B32:I63,8,0)</f>
        <v>26541.890500000001</v>
      </c>
      <c r="G28" s="16">
        <f t="shared" si="0"/>
        <v>77088.958400000003</v>
      </c>
      <c r="H28" s="27">
        <f>RA!J32</f>
        <v>25.611958969487901</v>
      </c>
      <c r="I28" s="20">
        <f>VLOOKUP(B28,RMS!B:D,3,FALSE)</f>
        <v>103630.81809580199</v>
      </c>
      <c r="J28" s="21">
        <f>VLOOKUP(B28,RMS!B:E,4,FALSE)</f>
        <v>77088.981610273098</v>
      </c>
      <c r="K28" s="22">
        <f t="shared" si="1"/>
        <v>3.0804198002442718E-2</v>
      </c>
      <c r="L28" s="22">
        <f t="shared" si="2"/>
        <v>-2.3210273095173761E-2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111185.0301</v>
      </c>
      <c r="F30" s="25">
        <f>VLOOKUP(C30,RA!B34:I66,8,0)</f>
        <v>20462.139800000001</v>
      </c>
      <c r="G30" s="16">
        <f t="shared" si="0"/>
        <v>90722.890299999999</v>
      </c>
      <c r="H30" s="27">
        <f>RA!J34</f>
        <v>0</v>
      </c>
      <c r="I30" s="20">
        <f>VLOOKUP(B30,RMS!B:D,3,FALSE)</f>
        <v>111185.0291</v>
      </c>
      <c r="J30" s="21">
        <f>VLOOKUP(B30,RMS!B:E,4,FALSE)</f>
        <v>90722.886499999993</v>
      </c>
      <c r="K30" s="22">
        <f t="shared" si="1"/>
        <v>1.0000000038417056E-3</v>
      </c>
      <c r="L30" s="22">
        <f t="shared" si="2"/>
        <v>3.8000000058673322E-3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166716.04999999999</v>
      </c>
      <c r="F31" s="25">
        <f>VLOOKUP(C31,RA!B35:I67,8,0)</f>
        <v>1079.04</v>
      </c>
      <c r="G31" s="16">
        <f t="shared" si="0"/>
        <v>165637.00999999998</v>
      </c>
      <c r="H31" s="27">
        <f>RA!J35</f>
        <v>18.403682385656001</v>
      </c>
      <c r="I31" s="20">
        <f>VLOOKUP(B31,RMS!B:D,3,FALSE)</f>
        <v>166716.04999999999</v>
      </c>
      <c r="J31" s="21">
        <f>VLOOKUP(B31,RMS!B:E,4,FALSE)</f>
        <v>165637.01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166529.09</v>
      </c>
      <c r="F32" s="25">
        <f>VLOOKUP(C32,RA!B34:I67,8,0)</f>
        <v>-19883.259999999998</v>
      </c>
      <c r="G32" s="16">
        <f t="shared" si="0"/>
        <v>186412.35</v>
      </c>
      <c r="H32" s="27">
        <f>RA!J35</f>
        <v>18.403682385656001</v>
      </c>
      <c r="I32" s="20">
        <f>VLOOKUP(B32,RMS!B:D,3,FALSE)</f>
        <v>166529.09</v>
      </c>
      <c r="J32" s="21">
        <f>VLOOKUP(B32,RMS!B:E,4,FALSE)</f>
        <v>186412.35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442503.52</v>
      </c>
      <c r="F33" s="25">
        <f>VLOOKUP(C33,RA!B34:I68,8,0)</f>
        <v>-12851.53</v>
      </c>
      <c r="G33" s="16">
        <f t="shared" si="0"/>
        <v>455355.05000000005</v>
      </c>
      <c r="H33" s="27">
        <f>RA!J34</f>
        <v>0</v>
      </c>
      <c r="I33" s="20">
        <f>VLOOKUP(B33,RMS!B:D,3,FALSE)</f>
        <v>442503.52</v>
      </c>
      <c r="J33" s="21">
        <f>VLOOKUP(B33,RMS!B:E,4,FALSE)</f>
        <v>455355.05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200802.74</v>
      </c>
      <c r="F34" s="25">
        <f>VLOOKUP(C34,RA!B35:I69,8,0)</f>
        <v>-31795.919999999998</v>
      </c>
      <c r="G34" s="16">
        <f t="shared" si="0"/>
        <v>232598.65999999997</v>
      </c>
      <c r="H34" s="27">
        <f>RA!J35</f>
        <v>18.403682385656001</v>
      </c>
      <c r="I34" s="20">
        <f>VLOOKUP(B34,RMS!B:D,3,FALSE)</f>
        <v>200802.74</v>
      </c>
      <c r="J34" s="21">
        <f>VLOOKUP(B34,RMS!B:E,4,FALSE)</f>
        <v>232598.66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0.64723222509170497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132129.82930000001</v>
      </c>
      <c r="F36" s="25">
        <f>VLOOKUP(C36,RA!B8:I70,8,0)</f>
        <v>8731.9925000000003</v>
      </c>
      <c r="G36" s="16">
        <f t="shared" si="0"/>
        <v>123397.83680000002</v>
      </c>
      <c r="H36" s="27">
        <f>RA!J36</f>
        <v>0.64723222509170497</v>
      </c>
      <c r="I36" s="20">
        <f>VLOOKUP(B36,RMS!B:D,3,FALSE)</f>
        <v>132129.829059829</v>
      </c>
      <c r="J36" s="21">
        <f>VLOOKUP(B36,RMS!B:E,4,FALSE)</f>
        <v>123397.837179487</v>
      </c>
      <c r="K36" s="22">
        <f t="shared" si="1"/>
        <v>2.4017100804485381E-4</v>
      </c>
      <c r="L36" s="22">
        <f t="shared" si="2"/>
        <v>-3.7948698445688933E-4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414987.34480000002</v>
      </c>
      <c r="F37" s="25">
        <f>VLOOKUP(C37,RA!B8:I71,8,0)</f>
        <v>23611.241000000002</v>
      </c>
      <c r="G37" s="16">
        <f t="shared" si="0"/>
        <v>391376.10380000004</v>
      </c>
      <c r="H37" s="27">
        <f>RA!J37</f>
        <v>-11.939811837079001</v>
      </c>
      <c r="I37" s="20">
        <f>VLOOKUP(B37,RMS!B:D,3,FALSE)</f>
        <v>414987.33921880298</v>
      </c>
      <c r="J37" s="21">
        <f>VLOOKUP(B37,RMS!B:E,4,FALSE)</f>
        <v>391376.10571111098</v>
      </c>
      <c r="K37" s="22">
        <f t="shared" si="1"/>
        <v>5.5811970378272235E-3</v>
      </c>
      <c r="L37" s="22">
        <f t="shared" si="2"/>
        <v>-1.9111109431833029E-3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57275.21</v>
      </c>
      <c r="F38" s="25">
        <f>VLOOKUP(C38,RA!B9:I72,8,0)</f>
        <v>-3494.93</v>
      </c>
      <c r="G38" s="16">
        <f t="shared" si="0"/>
        <v>60770.14</v>
      </c>
      <c r="H38" s="27">
        <f>RA!J38</f>
        <v>-2.9042774620188299</v>
      </c>
      <c r="I38" s="20">
        <f>VLOOKUP(B38,RMS!B:D,3,FALSE)</f>
        <v>57275.21</v>
      </c>
      <c r="J38" s="21">
        <f>VLOOKUP(B38,RMS!B:E,4,FALSE)</f>
        <v>60770.14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43137.61</v>
      </c>
      <c r="F39" s="25">
        <f>VLOOKUP(C39,RA!B10:I73,8,0)</f>
        <v>5653.24</v>
      </c>
      <c r="G39" s="16">
        <f t="shared" si="0"/>
        <v>37484.370000000003</v>
      </c>
      <c r="H39" s="27">
        <f>RA!J39</f>
        <v>-15.8344054468579</v>
      </c>
      <c r="I39" s="20">
        <f>VLOOKUP(B39,RMS!B:D,3,FALSE)</f>
        <v>43137.61</v>
      </c>
      <c r="J39" s="21">
        <f>VLOOKUP(B39,RMS!B:E,4,FALSE)</f>
        <v>37484.370000000003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27210.606599999999</v>
      </c>
      <c r="F40" s="25">
        <f>VLOOKUP(C40,RA!B8:I74,8,0)</f>
        <v>1790.4699000000001</v>
      </c>
      <c r="G40" s="16">
        <f t="shared" si="0"/>
        <v>25420.136699999999</v>
      </c>
      <c r="H40" s="27">
        <f>RA!J40</f>
        <v>0</v>
      </c>
      <c r="I40" s="20">
        <f>VLOOKUP(B40,RMS!B:D,3,FALSE)</f>
        <v>27210.6066106951</v>
      </c>
      <c r="J40" s="21">
        <f>VLOOKUP(B40,RMS!B:E,4,FALSE)</f>
        <v>25420.136737009299</v>
      </c>
      <c r="K40" s="22">
        <f t="shared" si="1"/>
        <v>-1.0695101082092151E-5</v>
      </c>
      <c r="L40" s="22">
        <f t="shared" si="2"/>
        <v>-3.7009300285717472E-5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16625468.6061</v>
      </c>
      <c r="E7" s="68">
        <v>18302547.020599999</v>
      </c>
      <c r="F7" s="69">
        <v>90.836912411084597</v>
      </c>
      <c r="G7" s="68">
        <v>22733904.076900002</v>
      </c>
      <c r="H7" s="69">
        <v>-26.869276170681101</v>
      </c>
      <c r="I7" s="68">
        <v>1894909.7183000001</v>
      </c>
      <c r="J7" s="69">
        <v>11.397631929633199</v>
      </c>
      <c r="K7" s="68">
        <v>2008768.1595000001</v>
      </c>
      <c r="L7" s="69">
        <v>8.8360017386592098</v>
      </c>
      <c r="M7" s="69">
        <v>-5.6680727769171997E-2</v>
      </c>
      <c r="N7" s="68">
        <v>234525684.60519999</v>
      </c>
      <c r="O7" s="68">
        <v>4392225927.4141998</v>
      </c>
      <c r="P7" s="68">
        <v>935341</v>
      </c>
      <c r="Q7" s="68">
        <v>1141169</v>
      </c>
      <c r="R7" s="69">
        <v>-18.0365923014032</v>
      </c>
      <c r="S7" s="68">
        <v>17.7747672839104</v>
      </c>
      <c r="T7" s="68">
        <v>20.175999385104198</v>
      </c>
      <c r="U7" s="70">
        <v>-13.509218224012599</v>
      </c>
      <c r="V7" s="58"/>
      <c r="W7" s="58"/>
    </row>
    <row r="8" spans="1:23" ht="14.25" thickBot="1" x14ac:dyDescent="0.2">
      <c r="A8" s="55">
        <v>42198</v>
      </c>
      <c r="B8" s="45" t="s">
        <v>6</v>
      </c>
      <c r="C8" s="46"/>
      <c r="D8" s="71">
        <v>557455.70059999998</v>
      </c>
      <c r="E8" s="71">
        <v>784660.30429999996</v>
      </c>
      <c r="F8" s="72">
        <v>71.044208244650505</v>
      </c>
      <c r="G8" s="71">
        <v>862374.33869999996</v>
      </c>
      <c r="H8" s="72">
        <v>-35.358037039883897</v>
      </c>
      <c r="I8" s="71">
        <v>145224.05850000001</v>
      </c>
      <c r="J8" s="72">
        <v>26.051228526983</v>
      </c>
      <c r="K8" s="71">
        <v>156296.41870000001</v>
      </c>
      <c r="L8" s="72">
        <v>18.123964464853099</v>
      </c>
      <c r="M8" s="72">
        <v>-7.0842059543619995E-2</v>
      </c>
      <c r="N8" s="71">
        <v>7976134.3809000002</v>
      </c>
      <c r="O8" s="71">
        <v>159128296.69209999</v>
      </c>
      <c r="P8" s="71">
        <v>25251</v>
      </c>
      <c r="Q8" s="71">
        <v>32423</v>
      </c>
      <c r="R8" s="72">
        <v>-22.1200999290627</v>
      </c>
      <c r="S8" s="71">
        <v>22.076579169141802</v>
      </c>
      <c r="T8" s="71">
        <v>24.579622980600199</v>
      </c>
      <c r="U8" s="73">
        <v>-11.338005731237001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110027.23390000001</v>
      </c>
      <c r="E9" s="71">
        <v>130587.7366</v>
      </c>
      <c r="F9" s="72">
        <v>84.255410779514193</v>
      </c>
      <c r="G9" s="71">
        <v>143064.8377</v>
      </c>
      <c r="H9" s="72">
        <v>-23.092748945955702</v>
      </c>
      <c r="I9" s="71">
        <v>24573.778999999999</v>
      </c>
      <c r="J9" s="72">
        <v>22.3342695521495</v>
      </c>
      <c r="K9" s="71">
        <v>30005.090499999998</v>
      </c>
      <c r="L9" s="72">
        <v>20.973071358679501</v>
      </c>
      <c r="M9" s="72">
        <v>-0.18101300177714799</v>
      </c>
      <c r="N9" s="71">
        <v>1666709.9976999999</v>
      </c>
      <c r="O9" s="71">
        <v>25224526.060899999</v>
      </c>
      <c r="P9" s="71">
        <v>5578</v>
      </c>
      <c r="Q9" s="71">
        <v>7040</v>
      </c>
      <c r="R9" s="72">
        <v>-20.767045454545499</v>
      </c>
      <c r="S9" s="71">
        <v>19.725212244532099</v>
      </c>
      <c r="T9" s="71">
        <v>20.6325131534091</v>
      </c>
      <c r="U9" s="73">
        <v>-4.5997016287036896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173053.36840000001</v>
      </c>
      <c r="E10" s="71">
        <v>198854.22200000001</v>
      </c>
      <c r="F10" s="72">
        <v>87.025242240016397</v>
      </c>
      <c r="G10" s="71">
        <v>227034.80679999999</v>
      </c>
      <c r="H10" s="72">
        <v>-23.776723560961901</v>
      </c>
      <c r="I10" s="71">
        <v>46969.07</v>
      </c>
      <c r="J10" s="72">
        <v>27.141378659232199</v>
      </c>
      <c r="K10" s="71">
        <v>57420.192300000002</v>
      </c>
      <c r="L10" s="72">
        <v>25.291360875155501</v>
      </c>
      <c r="M10" s="72">
        <v>-0.18201127306221199</v>
      </c>
      <c r="N10" s="71">
        <v>2352790.5647999998</v>
      </c>
      <c r="O10" s="71">
        <v>41333484.007200003</v>
      </c>
      <c r="P10" s="71">
        <v>91747</v>
      </c>
      <c r="Q10" s="71">
        <v>110146</v>
      </c>
      <c r="R10" s="72">
        <v>-16.7041926170719</v>
      </c>
      <c r="S10" s="71">
        <v>1.88620192921839</v>
      </c>
      <c r="T10" s="71">
        <v>2.0889177092223101</v>
      </c>
      <c r="U10" s="73">
        <v>-10.7473000034473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49354.116800000003</v>
      </c>
      <c r="E11" s="71">
        <v>69309.217099999994</v>
      </c>
      <c r="F11" s="72">
        <v>71.208590812375505</v>
      </c>
      <c r="G11" s="71">
        <v>83460.599100000007</v>
      </c>
      <c r="H11" s="72">
        <v>-40.865369608879298</v>
      </c>
      <c r="I11" s="71">
        <v>11562.344300000001</v>
      </c>
      <c r="J11" s="72">
        <v>23.427314780760099</v>
      </c>
      <c r="K11" s="71">
        <v>15725.834500000001</v>
      </c>
      <c r="L11" s="72">
        <v>18.842225756321</v>
      </c>
      <c r="M11" s="72">
        <v>-0.26475480204246099</v>
      </c>
      <c r="N11" s="71">
        <v>729614.97</v>
      </c>
      <c r="O11" s="71">
        <v>13625418.2447</v>
      </c>
      <c r="P11" s="71">
        <v>2684</v>
      </c>
      <c r="Q11" s="71">
        <v>3906</v>
      </c>
      <c r="R11" s="72">
        <v>-31.285202252944199</v>
      </c>
      <c r="S11" s="71">
        <v>18.388270044709401</v>
      </c>
      <c r="T11" s="71">
        <v>19.139092524321601</v>
      </c>
      <c r="U11" s="73">
        <v>-4.0831599589663199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153042.7395</v>
      </c>
      <c r="E12" s="71">
        <v>173553.33859999999</v>
      </c>
      <c r="F12" s="72">
        <v>88.181962233943494</v>
      </c>
      <c r="G12" s="71">
        <v>242722.63939999999</v>
      </c>
      <c r="H12" s="72">
        <v>-36.947480515902797</v>
      </c>
      <c r="I12" s="71">
        <v>24825.598399999999</v>
      </c>
      <c r="J12" s="72">
        <v>16.221349984394401</v>
      </c>
      <c r="K12" s="71">
        <v>38423.073600000003</v>
      </c>
      <c r="L12" s="72">
        <v>15.83003287002</v>
      </c>
      <c r="M12" s="72">
        <v>-0.35388827404999701</v>
      </c>
      <c r="N12" s="71">
        <v>1985294.5177</v>
      </c>
      <c r="O12" s="71">
        <v>48662356.700000003</v>
      </c>
      <c r="P12" s="71">
        <v>1736</v>
      </c>
      <c r="Q12" s="71">
        <v>2495</v>
      </c>
      <c r="R12" s="72">
        <v>-30.420841683366699</v>
      </c>
      <c r="S12" s="71">
        <v>88.158260080645206</v>
      </c>
      <c r="T12" s="71">
        <v>93.282755350701393</v>
      </c>
      <c r="U12" s="73">
        <v>-5.8128362167860903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270069.69799999997</v>
      </c>
      <c r="E13" s="71">
        <v>335103.40720000002</v>
      </c>
      <c r="F13" s="72">
        <v>80.592943013203694</v>
      </c>
      <c r="G13" s="71">
        <v>451804.52929999999</v>
      </c>
      <c r="H13" s="72">
        <v>-40.224216340099503</v>
      </c>
      <c r="I13" s="71">
        <v>71246.615000000005</v>
      </c>
      <c r="J13" s="72">
        <v>26.380825219421698</v>
      </c>
      <c r="K13" s="71">
        <v>82703.521399999998</v>
      </c>
      <c r="L13" s="72">
        <v>18.305155445903999</v>
      </c>
      <c r="M13" s="72">
        <v>-0.138529849830554</v>
      </c>
      <c r="N13" s="71">
        <v>3865255.3679999998</v>
      </c>
      <c r="O13" s="71">
        <v>72134104.095699996</v>
      </c>
      <c r="P13" s="71">
        <v>11787</v>
      </c>
      <c r="Q13" s="71">
        <v>16965</v>
      </c>
      <c r="R13" s="72">
        <v>-30.521662245800201</v>
      </c>
      <c r="S13" s="71">
        <v>22.912505132773401</v>
      </c>
      <c r="T13" s="71">
        <v>23.102195614500399</v>
      </c>
      <c r="U13" s="73">
        <v>-0.827890624040582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167377.57759999999</v>
      </c>
      <c r="E14" s="71">
        <v>181365.0992</v>
      </c>
      <c r="F14" s="72">
        <v>92.287644281232303</v>
      </c>
      <c r="G14" s="71">
        <v>230005.25260000001</v>
      </c>
      <c r="H14" s="72">
        <v>-27.228802078235699</v>
      </c>
      <c r="I14" s="71">
        <v>31970.083900000001</v>
      </c>
      <c r="J14" s="72">
        <v>19.100577483802699</v>
      </c>
      <c r="K14" s="71">
        <v>32120.204900000001</v>
      </c>
      <c r="L14" s="72">
        <v>13.964987554375501</v>
      </c>
      <c r="M14" s="72">
        <v>-4.6737248553479997E-3</v>
      </c>
      <c r="N14" s="71">
        <v>2230900.9046999998</v>
      </c>
      <c r="O14" s="71">
        <v>38551130.278800003</v>
      </c>
      <c r="P14" s="71">
        <v>3045</v>
      </c>
      <c r="Q14" s="71">
        <v>3725</v>
      </c>
      <c r="R14" s="72">
        <v>-18.255033557047</v>
      </c>
      <c r="S14" s="71">
        <v>54.9680057799672</v>
      </c>
      <c r="T14" s="71">
        <v>49.446962523489901</v>
      </c>
      <c r="U14" s="73">
        <v>10.0441032526768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112386.24310000001</v>
      </c>
      <c r="E15" s="71">
        <v>131576.22010000001</v>
      </c>
      <c r="F15" s="72">
        <v>85.415315179737405</v>
      </c>
      <c r="G15" s="71">
        <v>190155.8426</v>
      </c>
      <c r="H15" s="72">
        <v>-40.897822773498099</v>
      </c>
      <c r="I15" s="71">
        <v>24719.768</v>
      </c>
      <c r="J15" s="72">
        <v>21.995368221362</v>
      </c>
      <c r="K15" s="71">
        <v>20131.430899999999</v>
      </c>
      <c r="L15" s="72">
        <v>10.5868063924532</v>
      </c>
      <c r="M15" s="72">
        <v>0.227919074545268</v>
      </c>
      <c r="N15" s="71">
        <v>1603841.0619999999</v>
      </c>
      <c r="O15" s="71">
        <v>29706712.160999998</v>
      </c>
      <c r="P15" s="71">
        <v>5289</v>
      </c>
      <c r="Q15" s="71">
        <v>8137</v>
      </c>
      <c r="R15" s="72">
        <v>-35.000614477079999</v>
      </c>
      <c r="S15" s="71">
        <v>21.249053337114798</v>
      </c>
      <c r="T15" s="71">
        <v>18.677703182991301</v>
      </c>
      <c r="U15" s="73">
        <v>12.101010399518501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861098.18790000002</v>
      </c>
      <c r="E16" s="71">
        <v>1037712.8104</v>
      </c>
      <c r="F16" s="72">
        <v>82.980394890574601</v>
      </c>
      <c r="G16" s="71">
        <v>1261820.2355</v>
      </c>
      <c r="H16" s="72">
        <v>-31.757459289849798</v>
      </c>
      <c r="I16" s="71">
        <v>53121.743499999997</v>
      </c>
      <c r="J16" s="72">
        <v>6.1690692474397704</v>
      </c>
      <c r="K16" s="71">
        <v>-67640.281400000007</v>
      </c>
      <c r="L16" s="72">
        <v>-5.3605323085659098</v>
      </c>
      <c r="M16" s="72">
        <v>-1.7853566307014199</v>
      </c>
      <c r="N16" s="71">
        <v>11993614.066400001</v>
      </c>
      <c r="O16" s="71">
        <v>217430697.3883</v>
      </c>
      <c r="P16" s="71">
        <v>56328</v>
      </c>
      <c r="Q16" s="71">
        <v>67875</v>
      </c>
      <c r="R16" s="72">
        <v>-17.012154696132601</v>
      </c>
      <c r="S16" s="71">
        <v>15.287213959309801</v>
      </c>
      <c r="T16" s="71">
        <v>18.336331220626199</v>
      </c>
      <c r="U16" s="73">
        <v>-19.9455392554345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655947.67009999999</v>
      </c>
      <c r="E17" s="71">
        <v>601971.77969999996</v>
      </c>
      <c r="F17" s="72">
        <v>108.96651507931099</v>
      </c>
      <c r="G17" s="71">
        <v>552440.53130000003</v>
      </c>
      <c r="H17" s="72">
        <v>18.736340463004701</v>
      </c>
      <c r="I17" s="71">
        <v>56457.516100000001</v>
      </c>
      <c r="J17" s="72">
        <v>8.6070152656221808</v>
      </c>
      <c r="K17" s="71">
        <v>52851.213100000001</v>
      </c>
      <c r="L17" s="72">
        <v>9.5668601606096502</v>
      </c>
      <c r="M17" s="72">
        <v>6.8235008970873007E-2</v>
      </c>
      <c r="N17" s="71">
        <v>8327871.0428999998</v>
      </c>
      <c r="O17" s="71">
        <v>214213081.62560001</v>
      </c>
      <c r="P17" s="71">
        <v>12547</v>
      </c>
      <c r="Q17" s="71">
        <v>14317</v>
      </c>
      <c r="R17" s="72">
        <v>-12.3629251938255</v>
      </c>
      <c r="S17" s="71">
        <v>52.279243651869002</v>
      </c>
      <c r="T17" s="71">
        <v>143.47232379688501</v>
      </c>
      <c r="U17" s="73">
        <v>-174.43458201552599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1661539.5732</v>
      </c>
      <c r="E18" s="71">
        <v>1947520.4284000001</v>
      </c>
      <c r="F18" s="72">
        <v>85.315642853875005</v>
      </c>
      <c r="G18" s="71">
        <v>2495827.2393999998</v>
      </c>
      <c r="H18" s="72">
        <v>-33.427300296656902</v>
      </c>
      <c r="I18" s="71">
        <v>269900.6249</v>
      </c>
      <c r="J18" s="72">
        <v>16.244008223059801</v>
      </c>
      <c r="K18" s="71">
        <v>327864.70850000001</v>
      </c>
      <c r="L18" s="72">
        <v>13.1365145521378</v>
      </c>
      <c r="M18" s="72">
        <v>-0.176792689476062</v>
      </c>
      <c r="N18" s="71">
        <v>26486978.1633</v>
      </c>
      <c r="O18" s="71">
        <v>488679053.91659999</v>
      </c>
      <c r="P18" s="71">
        <v>82176</v>
      </c>
      <c r="Q18" s="71">
        <v>105414</v>
      </c>
      <c r="R18" s="72">
        <v>-22.044510216859202</v>
      </c>
      <c r="S18" s="71">
        <v>20.219280242406501</v>
      </c>
      <c r="T18" s="71">
        <v>20.728938215986499</v>
      </c>
      <c r="U18" s="73">
        <v>-2.5206533935418398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396987.46490000002</v>
      </c>
      <c r="E19" s="71">
        <v>552388.29469999997</v>
      </c>
      <c r="F19" s="72">
        <v>71.867465098188305</v>
      </c>
      <c r="G19" s="71">
        <v>611647.81240000005</v>
      </c>
      <c r="H19" s="72">
        <v>-35.095416536799199</v>
      </c>
      <c r="I19" s="71">
        <v>32399.0818</v>
      </c>
      <c r="J19" s="72">
        <v>8.1612354707877799</v>
      </c>
      <c r="K19" s="71">
        <v>45173.263299999999</v>
      </c>
      <c r="L19" s="72">
        <v>7.3855023077329296</v>
      </c>
      <c r="M19" s="72">
        <v>-0.28278190608381398</v>
      </c>
      <c r="N19" s="71">
        <v>6149441.3369000005</v>
      </c>
      <c r="O19" s="71">
        <v>145711740.30809999</v>
      </c>
      <c r="P19" s="71">
        <v>8931</v>
      </c>
      <c r="Q19" s="71">
        <v>11552</v>
      </c>
      <c r="R19" s="72">
        <v>-22.688711911357299</v>
      </c>
      <c r="S19" s="71">
        <v>44.450505531295498</v>
      </c>
      <c r="T19" s="71">
        <v>45.5174791118421</v>
      </c>
      <c r="U19" s="73">
        <v>-2.40036320800764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780048.23620000004</v>
      </c>
      <c r="E20" s="71">
        <v>1025149.5946</v>
      </c>
      <c r="F20" s="72">
        <v>76.091161749360595</v>
      </c>
      <c r="G20" s="71">
        <v>1119264.0116999999</v>
      </c>
      <c r="H20" s="72">
        <v>-30.307038549803899</v>
      </c>
      <c r="I20" s="71">
        <v>81352.678799999994</v>
      </c>
      <c r="J20" s="72">
        <v>10.4291856611726</v>
      </c>
      <c r="K20" s="71">
        <v>81831.859500000006</v>
      </c>
      <c r="L20" s="72">
        <v>7.3112204667162697</v>
      </c>
      <c r="M20" s="72">
        <v>-5.8556740972019999E-3</v>
      </c>
      <c r="N20" s="71">
        <v>12423445.3762</v>
      </c>
      <c r="O20" s="71">
        <v>232737328.90099999</v>
      </c>
      <c r="P20" s="71">
        <v>38343</v>
      </c>
      <c r="Q20" s="71">
        <v>47963</v>
      </c>
      <c r="R20" s="72">
        <v>-20.0571273690136</v>
      </c>
      <c r="S20" s="71">
        <v>20.343954208069299</v>
      </c>
      <c r="T20" s="71">
        <v>22.249743006067199</v>
      </c>
      <c r="U20" s="73">
        <v>-9.3678386143928503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326118.91769999999</v>
      </c>
      <c r="E21" s="71">
        <v>406385.18070000003</v>
      </c>
      <c r="F21" s="72">
        <v>80.248722932824194</v>
      </c>
      <c r="G21" s="71">
        <v>444637.9289</v>
      </c>
      <c r="H21" s="72">
        <v>-26.655173456121201</v>
      </c>
      <c r="I21" s="71">
        <v>40658.619899999998</v>
      </c>
      <c r="J21" s="72">
        <v>12.4674214506631</v>
      </c>
      <c r="K21" s="71">
        <v>55608.859499999999</v>
      </c>
      <c r="L21" s="72">
        <v>12.506548786238699</v>
      </c>
      <c r="M21" s="72">
        <v>-0.26884636251171501</v>
      </c>
      <c r="N21" s="71">
        <v>4738399.5521999998</v>
      </c>
      <c r="O21" s="71">
        <v>88431783.915299997</v>
      </c>
      <c r="P21" s="71">
        <v>30019</v>
      </c>
      <c r="Q21" s="71">
        <v>36449</v>
      </c>
      <c r="R21" s="72">
        <v>-17.641087546983499</v>
      </c>
      <c r="S21" s="71">
        <v>10.8637502148639</v>
      </c>
      <c r="T21" s="71">
        <v>11.262671409366501</v>
      </c>
      <c r="U21" s="73">
        <v>-3.67203945794687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1361404.8977000001</v>
      </c>
      <c r="E22" s="71">
        <v>1422883.6270999999</v>
      </c>
      <c r="F22" s="72">
        <v>95.679286188337102</v>
      </c>
      <c r="G22" s="71">
        <v>1544508.7297</v>
      </c>
      <c r="H22" s="72">
        <v>-11.8551503451564</v>
      </c>
      <c r="I22" s="71">
        <v>130619.1535</v>
      </c>
      <c r="J22" s="72">
        <v>9.5944383423823503</v>
      </c>
      <c r="K22" s="71">
        <v>180717.8058</v>
      </c>
      <c r="L22" s="72">
        <v>11.7006658703122</v>
      </c>
      <c r="M22" s="72">
        <v>-0.27722034405090101</v>
      </c>
      <c r="N22" s="71">
        <v>17844294.421799999</v>
      </c>
      <c r="O22" s="71">
        <v>286327844.0959</v>
      </c>
      <c r="P22" s="71">
        <v>84164</v>
      </c>
      <c r="Q22" s="71">
        <v>101261</v>
      </c>
      <c r="R22" s="72">
        <v>-16.8840916048627</v>
      </c>
      <c r="S22" s="71">
        <v>16.175620190342698</v>
      </c>
      <c r="T22" s="71">
        <v>16.570398534480201</v>
      </c>
      <c r="U22" s="73">
        <v>-2.4405762467966299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2402801.3138000001</v>
      </c>
      <c r="E23" s="71">
        <v>2941961.0575999999</v>
      </c>
      <c r="F23" s="72">
        <v>81.673457491655697</v>
      </c>
      <c r="G23" s="71">
        <v>3451954.1502</v>
      </c>
      <c r="H23" s="72">
        <v>-30.393011921644899</v>
      </c>
      <c r="I23" s="71">
        <v>317206.44780000002</v>
      </c>
      <c r="J23" s="72">
        <v>13.201526317560701</v>
      </c>
      <c r="K23" s="71">
        <v>251753.62830000001</v>
      </c>
      <c r="L23" s="72">
        <v>7.2930756709330504</v>
      </c>
      <c r="M23" s="72">
        <v>0.25998759160683799</v>
      </c>
      <c r="N23" s="71">
        <v>34694648.344400004</v>
      </c>
      <c r="O23" s="71">
        <v>615195488.80519998</v>
      </c>
      <c r="P23" s="71">
        <v>79843</v>
      </c>
      <c r="Q23" s="71">
        <v>99194</v>
      </c>
      <c r="R23" s="72">
        <v>-19.508236385265199</v>
      </c>
      <c r="S23" s="71">
        <v>30.094076046741701</v>
      </c>
      <c r="T23" s="71">
        <v>30.346283695586401</v>
      </c>
      <c r="U23" s="73">
        <v>-0.83806410422095501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246948.59150000001</v>
      </c>
      <c r="E24" s="71">
        <v>295032.10129999998</v>
      </c>
      <c r="F24" s="72">
        <v>83.702278637433096</v>
      </c>
      <c r="G24" s="71">
        <v>367413.75060000003</v>
      </c>
      <c r="H24" s="72">
        <v>-32.787330061348001</v>
      </c>
      <c r="I24" s="71">
        <v>38341.24</v>
      </c>
      <c r="J24" s="72">
        <v>15.5260006818059</v>
      </c>
      <c r="K24" s="71">
        <v>67347.548299999995</v>
      </c>
      <c r="L24" s="72">
        <v>18.330165430667499</v>
      </c>
      <c r="M24" s="72">
        <v>-0.430695831283884</v>
      </c>
      <c r="N24" s="71">
        <v>3713268.6776999999</v>
      </c>
      <c r="O24" s="71">
        <v>57834021.426600002</v>
      </c>
      <c r="P24" s="71">
        <v>25394</v>
      </c>
      <c r="Q24" s="71">
        <v>32038</v>
      </c>
      <c r="R24" s="72">
        <v>-20.7378737748923</v>
      </c>
      <c r="S24" s="71">
        <v>9.7246826612585604</v>
      </c>
      <c r="T24" s="71">
        <v>10.284453814220599</v>
      </c>
      <c r="U24" s="73">
        <v>-5.7561894044324804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247576.23190000001</v>
      </c>
      <c r="E25" s="71">
        <v>265678.66090000002</v>
      </c>
      <c r="F25" s="72">
        <v>93.186344383595895</v>
      </c>
      <c r="G25" s="71">
        <v>295745.46909999999</v>
      </c>
      <c r="H25" s="72">
        <v>-16.287396505713701</v>
      </c>
      <c r="I25" s="71">
        <v>21400.5092</v>
      </c>
      <c r="J25" s="72">
        <v>8.6440079630277307</v>
      </c>
      <c r="K25" s="71">
        <v>22711.3266</v>
      </c>
      <c r="L25" s="72">
        <v>7.6793489581139296</v>
      </c>
      <c r="M25" s="72">
        <v>-5.7716461177568998E-2</v>
      </c>
      <c r="N25" s="71">
        <v>3427642.5073000002</v>
      </c>
      <c r="O25" s="71">
        <v>64954808.877099998</v>
      </c>
      <c r="P25" s="71">
        <v>18377</v>
      </c>
      <c r="Q25" s="71">
        <v>23487</v>
      </c>
      <c r="R25" s="72">
        <v>-21.756716481457801</v>
      </c>
      <c r="S25" s="71">
        <v>13.4720700821679</v>
      </c>
      <c r="T25" s="71">
        <v>13.4546849618938</v>
      </c>
      <c r="U25" s="73">
        <v>0.12904564902110399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647205.35089999996</v>
      </c>
      <c r="E26" s="71">
        <v>738313.40780000004</v>
      </c>
      <c r="F26" s="72">
        <v>87.659975298094494</v>
      </c>
      <c r="G26" s="71">
        <v>739848.55489999999</v>
      </c>
      <c r="H26" s="72">
        <v>-12.521914571087001</v>
      </c>
      <c r="I26" s="71">
        <v>115397.6171</v>
      </c>
      <c r="J26" s="72">
        <v>17.8301395282855</v>
      </c>
      <c r="K26" s="71">
        <v>148719.11859999999</v>
      </c>
      <c r="L26" s="72">
        <v>20.101292029975099</v>
      </c>
      <c r="M26" s="72">
        <v>-0.22405660962544199</v>
      </c>
      <c r="N26" s="71">
        <v>7997032.9852</v>
      </c>
      <c r="O26" s="71">
        <v>136720037.8231</v>
      </c>
      <c r="P26" s="71">
        <v>44954</v>
      </c>
      <c r="Q26" s="71">
        <v>49721</v>
      </c>
      <c r="R26" s="72">
        <v>-9.5874982401801994</v>
      </c>
      <c r="S26" s="71">
        <v>14.3970581238599</v>
      </c>
      <c r="T26" s="71">
        <v>13.780959912310699</v>
      </c>
      <c r="U26" s="73">
        <v>4.2793340573391401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212616.94130000001</v>
      </c>
      <c r="E27" s="71">
        <v>298444.78259999998</v>
      </c>
      <c r="F27" s="72">
        <v>71.241634532095901</v>
      </c>
      <c r="G27" s="71">
        <v>338528.45010000002</v>
      </c>
      <c r="H27" s="72">
        <v>-37.193774633359801</v>
      </c>
      <c r="I27" s="71">
        <v>59850.339099999997</v>
      </c>
      <c r="J27" s="72">
        <v>28.149374520232598</v>
      </c>
      <c r="K27" s="71">
        <v>108445.98149999999</v>
      </c>
      <c r="L27" s="72">
        <v>32.034525153784102</v>
      </c>
      <c r="M27" s="72">
        <v>-0.44810920356693901</v>
      </c>
      <c r="N27" s="71">
        <v>3374516.1107000001</v>
      </c>
      <c r="O27" s="71">
        <v>51279329.134599999</v>
      </c>
      <c r="P27" s="71">
        <v>30398</v>
      </c>
      <c r="Q27" s="71">
        <v>35910</v>
      </c>
      <c r="R27" s="72">
        <v>-15.349484823169</v>
      </c>
      <c r="S27" s="71">
        <v>6.9944384926639902</v>
      </c>
      <c r="T27" s="71">
        <v>7.2325920328599302</v>
      </c>
      <c r="U27" s="73">
        <v>-3.4048986268979302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947581.76679999998</v>
      </c>
      <c r="E28" s="71">
        <v>922752.54729999998</v>
      </c>
      <c r="F28" s="72">
        <v>102.69077767085599</v>
      </c>
      <c r="G28" s="71">
        <v>985248.91700000002</v>
      </c>
      <c r="H28" s="72">
        <v>-3.8231100334211199</v>
      </c>
      <c r="I28" s="71">
        <v>27739.359</v>
      </c>
      <c r="J28" s="72">
        <v>2.92738420808542</v>
      </c>
      <c r="K28" s="71">
        <v>63120.913999999997</v>
      </c>
      <c r="L28" s="72">
        <v>6.4065956237940203</v>
      </c>
      <c r="M28" s="72">
        <v>-0.56053616397253103</v>
      </c>
      <c r="N28" s="71">
        <v>11788272.6151</v>
      </c>
      <c r="O28" s="71">
        <v>181228689.2527</v>
      </c>
      <c r="P28" s="71">
        <v>46372</v>
      </c>
      <c r="Q28" s="71">
        <v>56013</v>
      </c>
      <c r="R28" s="72">
        <v>-17.212075768125299</v>
      </c>
      <c r="S28" s="71">
        <v>20.434351910635701</v>
      </c>
      <c r="T28" s="71">
        <v>22.2074588702623</v>
      </c>
      <c r="U28" s="73">
        <v>-8.6770892826978301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658187.80039999995</v>
      </c>
      <c r="E29" s="71">
        <v>560746.32270000002</v>
      </c>
      <c r="F29" s="72">
        <v>117.37710507504001</v>
      </c>
      <c r="G29" s="71">
        <v>550833.804</v>
      </c>
      <c r="H29" s="72">
        <v>19.4893624211923</v>
      </c>
      <c r="I29" s="71">
        <v>90750.857600000003</v>
      </c>
      <c r="J29" s="72">
        <v>13.787988404654101</v>
      </c>
      <c r="K29" s="71">
        <v>78728.858399999997</v>
      </c>
      <c r="L29" s="72">
        <v>14.2926700990922</v>
      </c>
      <c r="M29" s="72">
        <v>0.15270130222033099</v>
      </c>
      <c r="N29" s="71">
        <v>7884202.6151000001</v>
      </c>
      <c r="O29" s="71">
        <v>136694572.1092</v>
      </c>
      <c r="P29" s="71">
        <v>98756</v>
      </c>
      <c r="Q29" s="71">
        <v>106650</v>
      </c>
      <c r="R29" s="72">
        <v>-7.4017815283638004</v>
      </c>
      <c r="S29" s="71">
        <v>6.6647879663007803</v>
      </c>
      <c r="T29" s="71">
        <v>6.9324798246601</v>
      </c>
      <c r="U29" s="73">
        <v>-4.0165097481398497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1025854.3361</v>
      </c>
      <c r="E30" s="71">
        <v>1262839.0792</v>
      </c>
      <c r="F30" s="72">
        <v>81.233971374236503</v>
      </c>
      <c r="G30" s="71">
        <v>1363853.6671</v>
      </c>
      <c r="H30" s="72">
        <v>-24.7826683429094</v>
      </c>
      <c r="I30" s="71">
        <v>135153.95430000001</v>
      </c>
      <c r="J30" s="72">
        <v>13.1747704858193</v>
      </c>
      <c r="K30" s="71">
        <v>157837.0913</v>
      </c>
      <c r="L30" s="72">
        <v>11.5728758229329</v>
      </c>
      <c r="M30" s="72">
        <v>-0.14371233537804001</v>
      </c>
      <c r="N30" s="71">
        <v>15064498.430199999</v>
      </c>
      <c r="O30" s="71">
        <v>251115135.7739</v>
      </c>
      <c r="P30" s="71">
        <v>68405</v>
      </c>
      <c r="Q30" s="71">
        <v>82704</v>
      </c>
      <c r="R30" s="72">
        <v>-17.289369317082599</v>
      </c>
      <c r="S30" s="71">
        <v>14.996774155398001</v>
      </c>
      <c r="T30" s="71">
        <v>16.853209912458901</v>
      </c>
      <c r="U30" s="73">
        <v>-12.3789005410386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734676.76809999999</v>
      </c>
      <c r="E31" s="71">
        <v>766843.89419999998</v>
      </c>
      <c r="F31" s="72">
        <v>95.805257583284501</v>
      </c>
      <c r="G31" s="71">
        <v>860892.38589999999</v>
      </c>
      <c r="H31" s="72">
        <v>-14.661021501317</v>
      </c>
      <c r="I31" s="71">
        <v>23624.284899999999</v>
      </c>
      <c r="J31" s="72">
        <v>3.2156025514589799</v>
      </c>
      <c r="K31" s="71">
        <v>39735.847500000003</v>
      </c>
      <c r="L31" s="72">
        <v>4.6156579092587799</v>
      </c>
      <c r="M31" s="72">
        <v>-0.40546669100237498</v>
      </c>
      <c r="N31" s="71">
        <v>11662954.500600001</v>
      </c>
      <c r="O31" s="71">
        <v>241706443.42680001</v>
      </c>
      <c r="P31" s="71">
        <v>29311</v>
      </c>
      <c r="Q31" s="71">
        <v>40423</v>
      </c>
      <c r="R31" s="72">
        <v>-27.489300645671999</v>
      </c>
      <c r="S31" s="71">
        <v>25.064882402511</v>
      </c>
      <c r="T31" s="71">
        <v>28.374509412958002</v>
      </c>
      <c r="U31" s="73">
        <v>-13.204239131460699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103630.8489</v>
      </c>
      <c r="E32" s="71">
        <v>163591.35130000001</v>
      </c>
      <c r="F32" s="72">
        <v>63.347388524200099</v>
      </c>
      <c r="G32" s="71">
        <v>161648.11569999999</v>
      </c>
      <c r="H32" s="72">
        <v>-35.891087594038702</v>
      </c>
      <c r="I32" s="71">
        <v>26541.890500000001</v>
      </c>
      <c r="J32" s="72">
        <v>25.611958969487901</v>
      </c>
      <c r="K32" s="71">
        <v>40747.588100000001</v>
      </c>
      <c r="L32" s="72">
        <v>25.2075861964409</v>
      </c>
      <c r="M32" s="72">
        <v>-0.34862671049725302</v>
      </c>
      <c r="N32" s="71">
        <v>1515807.0282000001</v>
      </c>
      <c r="O32" s="71">
        <v>26228608.504999999</v>
      </c>
      <c r="P32" s="71">
        <v>23024</v>
      </c>
      <c r="Q32" s="71">
        <v>27721</v>
      </c>
      <c r="R32" s="72">
        <v>-16.943833195050701</v>
      </c>
      <c r="S32" s="71">
        <v>4.5009923948922896</v>
      </c>
      <c r="T32" s="71">
        <v>4.6391004545290597</v>
      </c>
      <c r="U32" s="73">
        <v>-3.0683913128468001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111185.0301</v>
      </c>
      <c r="E35" s="71">
        <v>143235.96410000001</v>
      </c>
      <c r="F35" s="72">
        <v>77.623682570654097</v>
      </c>
      <c r="G35" s="71">
        <v>202359.9327</v>
      </c>
      <c r="H35" s="72">
        <v>-45.055807927732097</v>
      </c>
      <c r="I35" s="71">
        <v>20462.139800000001</v>
      </c>
      <c r="J35" s="72">
        <v>18.403682385656001</v>
      </c>
      <c r="K35" s="71">
        <v>20719.950199999999</v>
      </c>
      <c r="L35" s="72">
        <v>10.2391564987904</v>
      </c>
      <c r="M35" s="72">
        <v>-1.2442616778104E-2</v>
      </c>
      <c r="N35" s="71">
        <v>2087654.3522000001</v>
      </c>
      <c r="O35" s="71">
        <v>37289534.669500001</v>
      </c>
      <c r="P35" s="71">
        <v>7926</v>
      </c>
      <c r="Q35" s="71">
        <v>13989</v>
      </c>
      <c r="R35" s="72">
        <v>-43.341196654514299</v>
      </c>
      <c r="S35" s="71">
        <v>14.0278867146101</v>
      </c>
      <c r="T35" s="71">
        <v>13.798786939738401</v>
      </c>
      <c r="U35" s="73">
        <v>1.6331738310458901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166716.04999999999</v>
      </c>
      <c r="E36" s="74"/>
      <c r="F36" s="74"/>
      <c r="G36" s="74"/>
      <c r="H36" s="74"/>
      <c r="I36" s="71">
        <v>1079.04</v>
      </c>
      <c r="J36" s="72">
        <v>0.64723222509170497</v>
      </c>
      <c r="K36" s="74"/>
      <c r="L36" s="74"/>
      <c r="M36" s="74"/>
      <c r="N36" s="71">
        <v>1195385.8799999999</v>
      </c>
      <c r="O36" s="71">
        <v>11925311.779999999</v>
      </c>
      <c r="P36" s="71">
        <v>71</v>
      </c>
      <c r="Q36" s="71">
        <v>59</v>
      </c>
      <c r="R36" s="72">
        <v>20.3389830508474</v>
      </c>
      <c r="S36" s="71">
        <v>2348.1133802816898</v>
      </c>
      <c r="T36" s="71">
        <v>951.01220338983103</v>
      </c>
      <c r="U36" s="73">
        <v>59.498880617266302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166529.09</v>
      </c>
      <c r="E37" s="71">
        <v>173753.478</v>
      </c>
      <c r="F37" s="72">
        <v>95.842162077469297</v>
      </c>
      <c r="G37" s="71">
        <v>554125.86</v>
      </c>
      <c r="H37" s="72">
        <v>-69.9474249406083</v>
      </c>
      <c r="I37" s="71">
        <v>-19883.259999999998</v>
      </c>
      <c r="J37" s="72">
        <v>-11.939811837079001</v>
      </c>
      <c r="K37" s="71">
        <v>-63043.95</v>
      </c>
      <c r="L37" s="72">
        <v>-11.377189651462899</v>
      </c>
      <c r="M37" s="72">
        <v>-0.68461271858758899</v>
      </c>
      <c r="N37" s="71">
        <v>3096549.03</v>
      </c>
      <c r="O37" s="71">
        <v>96906023.760000005</v>
      </c>
      <c r="P37" s="71">
        <v>80</v>
      </c>
      <c r="Q37" s="71">
        <v>128</v>
      </c>
      <c r="R37" s="72">
        <v>-37.5</v>
      </c>
      <c r="S37" s="71">
        <v>2081.613625</v>
      </c>
      <c r="T37" s="71">
        <v>2509.2887500000002</v>
      </c>
      <c r="U37" s="73">
        <v>-20.5453653773044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442503.52</v>
      </c>
      <c r="E38" s="71">
        <v>176852.76680000001</v>
      </c>
      <c r="F38" s="72">
        <v>250.21011998100099</v>
      </c>
      <c r="G38" s="71">
        <v>858417.99</v>
      </c>
      <c r="H38" s="72">
        <v>-48.451276050260802</v>
      </c>
      <c r="I38" s="71">
        <v>-12851.53</v>
      </c>
      <c r="J38" s="72">
        <v>-2.9042774620188299</v>
      </c>
      <c r="K38" s="71">
        <v>-23459.14</v>
      </c>
      <c r="L38" s="72">
        <v>-2.7328341522758599</v>
      </c>
      <c r="M38" s="72">
        <v>-0.45217386485608602</v>
      </c>
      <c r="N38" s="71">
        <v>4411326.8499999996</v>
      </c>
      <c r="O38" s="71">
        <v>102072331.95</v>
      </c>
      <c r="P38" s="71">
        <v>182</v>
      </c>
      <c r="Q38" s="71">
        <v>220</v>
      </c>
      <c r="R38" s="72">
        <v>-17.272727272727298</v>
      </c>
      <c r="S38" s="71">
        <v>2431.3380219780202</v>
      </c>
      <c r="T38" s="71">
        <v>2206.3331363636398</v>
      </c>
      <c r="U38" s="73">
        <v>9.2543646165386892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200802.74</v>
      </c>
      <c r="E39" s="71">
        <v>100595.8891</v>
      </c>
      <c r="F39" s="72">
        <v>199.613266303941</v>
      </c>
      <c r="G39" s="71">
        <v>432718.32</v>
      </c>
      <c r="H39" s="72">
        <v>-53.595045386569304</v>
      </c>
      <c r="I39" s="71">
        <v>-31795.919999999998</v>
      </c>
      <c r="J39" s="72">
        <v>-15.8344054468579</v>
      </c>
      <c r="K39" s="71">
        <v>-55932.22</v>
      </c>
      <c r="L39" s="72">
        <v>-12.925780447659299</v>
      </c>
      <c r="M39" s="72">
        <v>-0.43152765972814999</v>
      </c>
      <c r="N39" s="71">
        <v>2641629.11</v>
      </c>
      <c r="O39" s="71">
        <v>64950579.490000002</v>
      </c>
      <c r="P39" s="71">
        <v>135</v>
      </c>
      <c r="Q39" s="71">
        <v>192</v>
      </c>
      <c r="R39" s="72">
        <v>-29.6875</v>
      </c>
      <c r="S39" s="71">
        <v>1487.4277037037</v>
      </c>
      <c r="T39" s="71">
        <v>1417.3341145833299</v>
      </c>
      <c r="U39" s="73">
        <v>4.7124030933292902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4"/>
      <c r="E40" s="74"/>
      <c r="F40" s="74"/>
      <c r="G40" s="71">
        <v>3.12</v>
      </c>
      <c r="H40" s="74"/>
      <c r="I40" s="74"/>
      <c r="J40" s="74"/>
      <c r="K40" s="71">
        <v>0.93</v>
      </c>
      <c r="L40" s="72">
        <v>29.807692307692299</v>
      </c>
      <c r="M40" s="74"/>
      <c r="N40" s="71">
        <v>96.8</v>
      </c>
      <c r="O40" s="71">
        <v>3779.84</v>
      </c>
      <c r="P40" s="74"/>
      <c r="Q40" s="71">
        <v>17</v>
      </c>
      <c r="R40" s="74"/>
      <c r="S40" s="74"/>
      <c r="T40" s="71">
        <v>1.21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132129.82930000001</v>
      </c>
      <c r="E41" s="71">
        <v>97097.359899999996</v>
      </c>
      <c r="F41" s="72">
        <v>136.07973423384499</v>
      </c>
      <c r="G41" s="71">
        <v>293033.3321</v>
      </c>
      <c r="H41" s="72">
        <v>-54.909624665186698</v>
      </c>
      <c r="I41" s="71">
        <v>8731.9925000000003</v>
      </c>
      <c r="J41" s="72">
        <v>6.6086458646473103</v>
      </c>
      <c r="K41" s="71">
        <v>16690.336800000001</v>
      </c>
      <c r="L41" s="72">
        <v>5.6957127301491699</v>
      </c>
      <c r="M41" s="72">
        <v>-0.47682346949403698</v>
      </c>
      <c r="N41" s="71">
        <v>2307514.8818000001</v>
      </c>
      <c r="O41" s="71">
        <v>41648291.386500001</v>
      </c>
      <c r="P41" s="71">
        <v>218</v>
      </c>
      <c r="Q41" s="71">
        <v>311</v>
      </c>
      <c r="R41" s="72">
        <v>-29.903536977491999</v>
      </c>
      <c r="S41" s="71">
        <v>606.10013440367004</v>
      </c>
      <c r="T41" s="71">
        <v>570.68678263665595</v>
      </c>
      <c r="U41" s="73">
        <v>5.8428219623901203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414987.34480000002</v>
      </c>
      <c r="E42" s="71">
        <v>306077.13010000001</v>
      </c>
      <c r="F42" s="72">
        <v>135.58260451031299</v>
      </c>
      <c r="G42" s="71">
        <v>572814.97490000003</v>
      </c>
      <c r="H42" s="72">
        <v>-27.5529860453723</v>
      </c>
      <c r="I42" s="71">
        <v>23611.241000000002</v>
      </c>
      <c r="J42" s="72">
        <v>5.6896291648072497</v>
      </c>
      <c r="K42" s="71">
        <v>33920.173600000002</v>
      </c>
      <c r="L42" s="72">
        <v>5.9216632047585103</v>
      </c>
      <c r="M42" s="72">
        <v>-0.30391744811117399</v>
      </c>
      <c r="N42" s="71">
        <v>4746224.9116000002</v>
      </c>
      <c r="O42" s="71">
        <v>106653413.96610001</v>
      </c>
      <c r="P42" s="71">
        <v>2176</v>
      </c>
      <c r="Q42" s="71">
        <v>2538</v>
      </c>
      <c r="R42" s="72">
        <v>-14.263199369582299</v>
      </c>
      <c r="S42" s="71">
        <v>190.711095955882</v>
      </c>
      <c r="T42" s="71">
        <v>193.65973841607601</v>
      </c>
      <c r="U42" s="73">
        <v>-1.5461305203108999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57275.21</v>
      </c>
      <c r="E43" s="71">
        <v>74495.978199999998</v>
      </c>
      <c r="F43" s="72">
        <v>76.883626987530505</v>
      </c>
      <c r="G43" s="71">
        <v>175207.76</v>
      </c>
      <c r="H43" s="72">
        <v>-67.310117999339795</v>
      </c>
      <c r="I43" s="71">
        <v>-3494.93</v>
      </c>
      <c r="J43" s="72">
        <v>-6.1019942135524303</v>
      </c>
      <c r="K43" s="71">
        <v>-17488.95</v>
      </c>
      <c r="L43" s="72">
        <v>-9.9818352794419596</v>
      </c>
      <c r="M43" s="72">
        <v>-0.80016353183009803</v>
      </c>
      <c r="N43" s="71">
        <v>1201152.57</v>
      </c>
      <c r="O43" s="71">
        <v>43897018.759999998</v>
      </c>
      <c r="P43" s="71">
        <v>40</v>
      </c>
      <c r="Q43" s="71">
        <v>89</v>
      </c>
      <c r="R43" s="72">
        <v>-55.056179775280903</v>
      </c>
      <c r="S43" s="71">
        <v>1431.8802499999999</v>
      </c>
      <c r="T43" s="71">
        <v>1297.2343820224701</v>
      </c>
      <c r="U43" s="73">
        <v>9.4034307671698105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43137.61</v>
      </c>
      <c r="E44" s="71">
        <v>15213.988799999999</v>
      </c>
      <c r="F44" s="72">
        <v>283.53912026016502</v>
      </c>
      <c r="G44" s="71">
        <v>56108.6</v>
      </c>
      <c r="H44" s="72">
        <v>-23.117650413662101</v>
      </c>
      <c r="I44" s="71">
        <v>5653.24</v>
      </c>
      <c r="J44" s="72">
        <v>13.1051303027683</v>
      </c>
      <c r="K44" s="71">
        <v>7433.62</v>
      </c>
      <c r="L44" s="72">
        <v>13.2486285524857</v>
      </c>
      <c r="M44" s="72">
        <v>-0.239503768016121</v>
      </c>
      <c r="N44" s="71">
        <v>718094.48</v>
      </c>
      <c r="O44" s="71">
        <v>16805082.940000001</v>
      </c>
      <c r="P44" s="71">
        <v>34</v>
      </c>
      <c r="Q44" s="71">
        <v>62</v>
      </c>
      <c r="R44" s="72">
        <v>-45.161290322580697</v>
      </c>
      <c r="S44" s="71">
        <v>1268.75323529412</v>
      </c>
      <c r="T44" s="71">
        <v>1147.50532258065</v>
      </c>
      <c r="U44" s="73">
        <v>9.5564613622731205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27210.606599999999</v>
      </c>
      <c r="E45" s="77"/>
      <c r="F45" s="77"/>
      <c r="G45" s="76">
        <v>12377.5875</v>
      </c>
      <c r="H45" s="78">
        <v>119.837723627484</v>
      </c>
      <c r="I45" s="76">
        <v>1790.4699000000001</v>
      </c>
      <c r="J45" s="78">
        <v>6.5800440479706204</v>
      </c>
      <c r="K45" s="76">
        <v>1546.3112000000001</v>
      </c>
      <c r="L45" s="78">
        <v>12.492831902824401</v>
      </c>
      <c r="M45" s="78">
        <v>0.157897517653626</v>
      </c>
      <c r="N45" s="76">
        <v>622626.19960000005</v>
      </c>
      <c r="O45" s="76">
        <v>5219691.3513000002</v>
      </c>
      <c r="P45" s="76">
        <v>20</v>
      </c>
      <c r="Q45" s="76">
        <v>35</v>
      </c>
      <c r="R45" s="78">
        <v>-42.857142857142897</v>
      </c>
      <c r="S45" s="76">
        <v>1360.53033</v>
      </c>
      <c r="T45" s="76">
        <v>6125.5326542857201</v>
      </c>
      <c r="U45" s="79">
        <v>-350.23124580293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2:C32"/>
    <mergeCell ref="B33:C33"/>
    <mergeCell ref="B34:C34"/>
    <mergeCell ref="B35:C35"/>
    <mergeCell ref="B36:C36"/>
    <mergeCell ref="B37:C37"/>
    <mergeCell ref="B13:C13"/>
    <mergeCell ref="B14:C14"/>
    <mergeCell ref="B15:C15"/>
    <mergeCell ref="B16:C16"/>
    <mergeCell ref="B17:C17"/>
    <mergeCell ref="B43:C43"/>
    <mergeCell ref="B44:C44"/>
    <mergeCell ref="B45:C45"/>
    <mergeCell ref="B38:C38"/>
    <mergeCell ref="B39:C39"/>
    <mergeCell ref="B40:C40"/>
    <mergeCell ref="B41:C41"/>
    <mergeCell ref="B42:C42"/>
    <mergeCell ref="B31:C31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C38" sqref="C38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70816</v>
      </c>
      <c r="D2" s="32">
        <v>557456.59426410298</v>
      </c>
      <c r="E2" s="32">
        <v>412231.653907692</v>
      </c>
      <c r="F2" s="32">
        <v>145224.94035640999</v>
      </c>
      <c r="G2" s="32">
        <v>412231.653907692</v>
      </c>
      <c r="H2" s="32">
        <v>0.26051344956842998</v>
      </c>
    </row>
    <row r="3" spans="1:8" ht="14.25" x14ac:dyDescent="0.2">
      <c r="A3" s="32">
        <v>2</v>
      </c>
      <c r="B3" s="33">
        <v>13</v>
      </c>
      <c r="C3" s="32">
        <v>22260</v>
      </c>
      <c r="D3" s="32">
        <v>110027.27835107</v>
      </c>
      <c r="E3" s="32">
        <v>85453.411419794298</v>
      </c>
      <c r="F3" s="32">
        <v>24573.866931275999</v>
      </c>
      <c r="G3" s="32">
        <v>85453.411419794298</v>
      </c>
      <c r="H3" s="32">
        <v>0.223343404467997</v>
      </c>
    </row>
    <row r="4" spans="1:8" ht="14.25" x14ac:dyDescent="0.2">
      <c r="A4" s="32">
        <v>3</v>
      </c>
      <c r="B4" s="33">
        <v>14</v>
      </c>
      <c r="C4" s="32">
        <v>115048</v>
      </c>
      <c r="D4" s="32">
        <v>173055.587382906</v>
      </c>
      <c r="E4" s="32">
        <v>126084.298573504</v>
      </c>
      <c r="F4" s="32">
        <v>46971.288809401703</v>
      </c>
      <c r="G4" s="32">
        <v>126084.298573504</v>
      </c>
      <c r="H4" s="32">
        <v>0.27142312779229799</v>
      </c>
    </row>
    <row r="5" spans="1:8" ht="14.25" x14ac:dyDescent="0.2">
      <c r="A5" s="32">
        <v>4</v>
      </c>
      <c r="B5" s="33">
        <v>15</v>
      </c>
      <c r="C5" s="32">
        <v>3347</v>
      </c>
      <c r="D5" s="32">
        <v>49354.165342735003</v>
      </c>
      <c r="E5" s="32">
        <v>37791.772002564103</v>
      </c>
      <c r="F5" s="32">
        <v>11562.3933401709</v>
      </c>
      <c r="G5" s="32">
        <v>37791.772002564103</v>
      </c>
      <c r="H5" s="32">
        <v>0.234273911024066</v>
      </c>
    </row>
    <row r="6" spans="1:8" ht="14.25" x14ac:dyDescent="0.2">
      <c r="A6" s="32">
        <v>5</v>
      </c>
      <c r="B6" s="33">
        <v>16</v>
      </c>
      <c r="C6" s="32">
        <v>2779</v>
      </c>
      <c r="D6" s="32">
        <v>153042.73980854699</v>
      </c>
      <c r="E6" s="32">
        <v>128217.142033333</v>
      </c>
      <c r="F6" s="32">
        <v>24825.597775213701</v>
      </c>
      <c r="G6" s="32">
        <v>128217.142033333</v>
      </c>
      <c r="H6" s="32">
        <v>0.16221349543447799</v>
      </c>
    </row>
    <row r="7" spans="1:8" ht="14.25" x14ac:dyDescent="0.2">
      <c r="A7" s="32">
        <v>6</v>
      </c>
      <c r="B7" s="33">
        <v>17</v>
      </c>
      <c r="C7" s="32">
        <v>21361</v>
      </c>
      <c r="D7" s="32">
        <v>270070.03302136803</v>
      </c>
      <c r="E7" s="32">
        <v>198823.08182905999</v>
      </c>
      <c r="F7" s="32">
        <v>71246.951192307693</v>
      </c>
      <c r="G7" s="32">
        <v>198823.08182905999</v>
      </c>
      <c r="H7" s="32">
        <v>0.26380916977438501</v>
      </c>
    </row>
    <row r="8" spans="1:8" ht="14.25" x14ac:dyDescent="0.2">
      <c r="A8" s="32">
        <v>7</v>
      </c>
      <c r="B8" s="33">
        <v>18</v>
      </c>
      <c r="C8" s="32">
        <v>69736</v>
      </c>
      <c r="D8" s="32">
        <v>167377.58726666699</v>
      </c>
      <c r="E8" s="32">
        <v>135407.48884188</v>
      </c>
      <c r="F8" s="32">
        <v>31970.098424786302</v>
      </c>
      <c r="G8" s="32">
        <v>135407.48884188</v>
      </c>
      <c r="H8" s="32">
        <v>0.191005850585308</v>
      </c>
    </row>
    <row r="9" spans="1:8" ht="14.25" x14ac:dyDescent="0.2">
      <c r="A9" s="32">
        <v>8</v>
      </c>
      <c r="B9" s="33">
        <v>19</v>
      </c>
      <c r="C9" s="32">
        <v>17789</v>
      </c>
      <c r="D9" s="32">
        <v>112386.404395726</v>
      </c>
      <c r="E9" s="32">
        <v>87666.475151282095</v>
      </c>
      <c r="F9" s="32">
        <v>24719.9292444444</v>
      </c>
      <c r="G9" s="32">
        <v>87666.475151282095</v>
      </c>
      <c r="H9" s="32">
        <v>0.21995480127118</v>
      </c>
    </row>
    <row r="10" spans="1:8" ht="14.25" x14ac:dyDescent="0.2">
      <c r="A10" s="32">
        <v>9</v>
      </c>
      <c r="B10" s="33">
        <v>21</v>
      </c>
      <c r="C10" s="32">
        <v>208556</v>
      </c>
      <c r="D10" s="32">
        <v>861097.493488034</v>
      </c>
      <c r="E10" s="32">
        <v>807976.44576666702</v>
      </c>
      <c r="F10" s="32">
        <v>53121.047721367497</v>
      </c>
      <c r="G10" s="32">
        <v>807976.44576666702</v>
      </c>
      <c r="H10" s="35">
        <v>6.1689934209645601E-2</v>
      </c>
    </row>
    <row r="11" spans="1:8" ht="14.25" x14ac:dyDescent="0.2">
      <c r="A11" s="32">
        <v>10</v>
      </c>
      <c r="B11" s="33">
        <v>22</v>
      </c>
      <c r="C11" s="32">
        <v>47259</v>
      </c>
      <c r="D11" s="32">
        <v>655947.50053589698</v>
      </c>
      <c r="E11" s="32">
        <v>599490.15247265005</v>
      </c>
      <c r="F11" s="32">
        <v>56457.348063247897</v>
      </c>
      <c r="G11" s="32">
        <v>599490.15247265005</v>
      </c>
      <c r="H11" s="32">
        <v>8.6069918731488698E-2</v>
      </c>
    </row>
    <row r="12" spans="1:8" ht="14.25" x14ac:dyDescent="0.2">
      <c r="A12" s="32">
        <v>11</v>
      </c>
      <c r="B12" s="33">
        <v>23</v>
      </c>
      <c r="C12" s="32">
        <v>236742.149</v>
      </c>
      <c r="D12" s="32">
        <v>1661539.18513822</v>
      </c>
      <c r="E12" s="32">
        <v>1391638.9473967201</v>
      </c>
      <c r="F12" s="32">
        <v>269900.237741502</v>
      </c>
      <c r="G12" s="32">
        <v>1391638.9473967201</v>
      </c>
      <c r="H12" s="32">
        <v>0.16243988715743099</v>
      </c>
    </row>
    <row r="13" spans="1:8" ht="14.25" x14ac:dyDescent="0.2">
      <c r="A13" s="32">
        <v>12</v>
      </c>
      <c r="B13" s="33">
        <v>24</v>
      </c>
      <c r="C13" s="32">
        <v>21147.738000000001</v>
      </c>
      <c r="D13" s="32">
        <v>396987.51625812001</v>
      </c>
      <c r="E13" s="32">
        <v>364588.38265640999</v>
      </c>
      <c r="F13" s="32">
        <v>32399.1336017094</v>
      </c>
      <c r="G13" s="32">
        <v>364588.38265640999</v>
      </c>
      <c r="H13" s="32">
        <v>8.1612474636717794E-2</v>
      </c>
    </row>
    <row r="14" spans="1:8" ht="14.25" x14ac:dyDescent="0.2">
      <c r="A14" s="32">
        <v>13</v>
      </c>
      <c r="B14" s="33">
        <v>25</v>
      </c>
      <c r="C14" s="32">
        <v>77352</v>
      </c>
      <c r="D14" s="32">
        <v>780048.46900000004</v>
      </c>
      <c r="E14" s="32">
        <v>698695.55740000005</v>
      </c>
      <c r="F14" s="32">
        <v>81352.911600000007</v>
      </c>
      <c r="G14" s="32">
        <v>698695.55740000005</v>
      </c>
      <c r="H14" s="32">
        <v>0.104292123929545</v>
      </c>
    </row>
    <row r="15" spans="1:8" ht="14.25" x14ac:dyDescent="0.2">
      <c r="A15" s="32">
        <v>14</v>
      </c>
      <c r="B15" s="33">
        <v>26</v>
      </c>
      <c r="C15" s="32">
        <v>59790</v>
      </c>
      <c r="D15" s="32">
        <v>326118.96804030001</v>
      </c>
      <c r="E15" s="32">
        <v>285460.29773022502</v>
      </c>
      <c r="F15" s="32">
        <v>40658.6703100749</v>
      </c>
      <c r="G15" s="32">
        <v>285460.29773022502</v>
      </c>
      <c r="H15" s="32">
        <v>0.124674349837421</v>
      </c>
    </row>
    <row r="16" spans="1:8" ht="14.25" x14ac:dyDescent="0.2">
      <c r="A16" s="32">
        <v>15</v>
      </c>
      <c r="B16" s="33">
        <v>27</v>
      </c>
      <c r="C16" s="32">
        <v>205609.96900000001</v>
      </c>
      <c r="D16" s="32">
        <v>1361406.3929914499</v>
      </c>
      <c r="E16" s="32">
        <v>1230785.74329231</v>
      </c>
      <c r="F16" s="32">
        <v>130620.649699145</v>
      </c>
      <c r="G16" s="32">
        <v>1230785.74329231</v>
      </c>
      <c r="H16" s="32">
        <v>9.5945377053892902E-2</v>
      </c>
    </row>
    <row r="17" spans="1:8" ht="14.25" x14ac:dyDescent="0.2">
      <c r="A17" s="32">
        <v>16</v>
      </c>
      <c r="B17" s="33">
        <v>29</v>
      </c>
      <c r="C17" s="32">
        <v>183750</v>
      </c>
      <c r="D17" s="32">
        <v>2402802.8031598302</v>
      </c>
      <c r="E17" s="32">
        <v>2085594.90501709</v>
      </c>
      <c r="F17" s="32">
        <v>317207.89814273501</v>
      </c>
      <c r="G17" s="32">
        <v>2085594.90501709</v>
      </c>
      <c r="H17" s="32">
        <v>0.13201578495146901</v>
      </c>
    </row>
    <row r="18" spans="1:8" ht="14.25" x14ac:dyDescent="0.2">
      <c r="A18" s="32">
        <v>17</v>
      </c>
      <c r="B18" s="33">
        <v>31</v>
      </c>
      <c r="C18" s="32">
        <v>30912.587</v>
      </c>
      <c r="D18" s="32">
        <v>246948.68814298499</v>
      </c>
      <c r="E18" s="32">
        <v>208607.35762965199</v>
      </c>
      <c r="F18" s="32">
        <v>38341.330513332301</v>
      </c>
      <c r="G18" s="32">
        <v>208607.35762965199</v>
      </c>
      <c r="H18" s="32">
        <v>0.155260312584177</v>
      </c>
    </row>
    <row r="19" spans="1:8" ht="14.25" x14ac:dyDescent="0.2">
      <c r="A19" s="32">
        <v>18</v>
      </c>
      <c r="B19" s="33">
        <v>32</v>
      </c>
      <c r="C19" s="32">
        <v>19070.778999999999</v>
      </c>
      <c r="D19" s="32">
        <v>247576.229324635</v>
      </c>
      <c r="E19" s="32">
        <v>226175.71367052599</v>
      </c>
      <c r="F19" s="32">
        <v>21400.515654109498</v>
      </c>
      <c r="G19" s="32">
        <v>226175.71367052599</v>
      </c>
      <c r="H19" s="32">
        <v>8.6440106598634797E-2</v>
      </c>
    </row>
    <row r="20" spans="1:8" ht="14.25" x14ac:dyDescent="0.2">
      <c r="A20" s="32">
        <v>19</v>
      </c>
      <c r="B20" s="33">
        <v>33</v>
      </c>
      <c r="C20" s="32">
        <v>57047.635999999999</v>
      </c>
      <c r="D20" s="32">
        <v>647205.13193275803</v>
      </c>
      <c r="E20" s="32">
        <v>531807.67291194899</v>
      </c>
      <c r="F20" s="32">
        <v>115397.45902081</v>
      </c>
      <c r="G20" s="32">
        <v>531807.67291194899</v>
      </c>
      <c r="H20" s="32">
        <v>0.17830121135813101</v>
      </c>
    </row>
    <row r="21" spans="1:8" ht="14.25" x14ac:dyDescent="0.2">
      <c r="A21" s="32">
        <v>20</v>
      </c>
      <c r="B21" s="33">
        <v>34</v>
      </c>
      <c r="C21" s="32">
        <v>41553.764999999999</v>
      </c>
      <c r="D21" s="32">
        <v>212616.892783466</v>
      </c>
      <c r="E21" s="32">
        <v>152766.61562873301</v>
      </c>
      <c r="F21" s="32">
        <v>59850.277154732903</v>
      </c>
      <c r="G21" s="32">
        <v>152766.61562873301</v>
      </c>
      <c r="H21" s="32">
        <v>0.281493518088828</v>
      </c>
    </row>
    <row r="22" spans="1:8" ht="14.25" x14ac:dyDescent="0.2">
      <c r="A22" s="32">
        <v>21</v>
      </c>
      <c r="B22" s="33">
        <v>35</v>
      </c>
      <c r="C22" s="32">
        <v>36963.728999999999</v>
      </c>
      <c r="D22" s="32">
        <v>947581.76487610606</v>
      </c>
      <c r="E22" s="32">
        <v>919842.38936283195</v>
      </c>
      <c r="F22" s="32">
        <v>27739.375513274299</v>
      </c>
      <c r="G22" s="32">
        <v>919842.38936283195</v>
      </c>
      <c r="H22" s="32">
        <v>2.9273859567043502E-2</v>
      </c>
    </row>
    <row r="23" spans="1:8" ht="14.25" x14ac:dyDescent="0.2">
      <c r="A23" s="32">
        <v>22</v>
      </c>
      <c r="B23" s="33">
        <v>36</v>
      </c>
      <c r="C23" s="32">
        <v>138118.07399999999</v>
      </c>
      <c r="D23" s="32">
        <v>658187.80031858396</v>
      </c>
      <c r="E23" s="32">
        <v>567436.92222985905</v>
      </c>
      <c r="F23" s="32">
        <v>90750.878088725003</v>
      </c>
      <c r="G23" s="32">
        <v>567436.92222985905</v>
      </c>
      <c r="H23" s="32">
        <v>0.13787991519259199</v>
      </c>
    </row>
    <row r="24" spans="1:8" ht="14.25" x14ac:dyDescent="0.2">
      <c r="A24" s="32">
        <v>23</v>
      </c>
      <c r="B24" s="33">
        <v>37</v>
      </c>
      <c r="C24" s="32">
        <v>124102.524</v>
      </c>
      <c r="D24" s="32">
        <v>1025854.36228584</v>
      </c>
      <c r="E24" s="32">
        <v>890700.38867813698</v>
      </c>
      <c r="F24" s="32">
        <v>135153.97360770401</v>
      </c>
      <c r="G24" s="32">
        <v>890700.38867813698</v>
      </c>
      <c r="H24" s="32">
        <v>0.13174772031631199</v>
      </c>
    </row>
    <row r="25" spans="1:8" ht="14.25" x14ac:dyDescent="0.2">
      <c r="A25" s="32">
        <v>24</v>
      </c>
      <c r="B25" s="33">
        <v>38</v>
      </c>
      <c r="C25" s="32">
        <v>152626.41200000001</v>
      </c>
      <c r="D25" s="32">
        <v>734676.72000442503</v>
      </c>
      <c r="E25" s="32">
        <v>711052.49627876095</v>
      </c>
      <c r="F25" s="32">
        <v>23624.223725663702</v>
      </c>
      <c r="G25" s="32">
        <v>711052.49627876095</v>
      </c>
      <c r="H25" s="32">
        <v>3.2155944352669101E-2</v>
      </c>
    </row>
    <row r="26" spans="1:8" ht="14.25" x14ac:dyDescent="0.2">
      <c r="A26" s="32">
        <v>25</v>
      </c>
      <c r="B26" s="33">
        <v>39</v>
      </c>
      <c r="C26" s="32">
        <v>70932.856</v>
      </c>
      <c r="D26" s="32">
        <v>103630.81809580199</v>
      </c>
      <c r="E26" s="32">
        <v>77088.981610273098</v>
      </c>
      <c r="F26" s="32">
        <v>26541.8364855291</v>
      </c>
      <c r="G26" s="32">
        <v>77088.981610273098</v>
      </c>
      <c r="H26" s="32">
        <v>0.25611914460611801</v>
      </c>
    </row>
    <row r="27" spans="1:8" ht="14.25" x14ac:dyDescent="0.2">
      <c r="A27" s="32">
        <v>26</v>
      </c>
      <c r="B27" s="33">
        <v>42</v>
      </c>
      <c r="C27" s="32">
        <v>5577.116</v>
      </c>
      <c r="D27" s="32">
        <v>111185.0291</v>
      </c>
      <c r="E27" s="32">
        <v>90722.886499999993</v>
      </c>
      <c r="F27" s="32">
        <v>20462.142599999999</v>
      </c>
      <c r="G27" s="32">
        <v>90722.886499999993</v>
      </c>
      <c r="H27" s="32">
        <v>0.184036850695037</v>
      </c>
    </row>
    <row r="28" spans="1:8" ht="14.25" x14ac:dyDescent="0.2">
      <c r="A28" s="32">
        <v>27</v>
      </c>
      <c r="B28" s="33">
        <v>75</v>
      </c>
      <c r="C28" s="32">
        <v>223</v>
      </c>
      <c r="D28" s="32">
        <v>132129.829059829</v>
      </c>
      <c r="E28" s="32">
        <v>123397.837179487</v>
      </c>
      <c r="F28" s="32">
        <v>8731.9918803418805</v>
      </c>
      <c r="G28" s="32">
        <v>123397.837179487</v>
      </c>
      <c r="H28" s="32">
        <v>6.6086454076830697E-2</v>
      </c>
    </row>
    <row r="29" spans="1:8" ht="14.25" x14ac:dyDescent="0.2">
      <c r="A29" s="32">
        <v>28</v>
      </c>
      <c r="B29" s="33">
        <v>76</v>
      </c>
      <c r="C29" s="32">
        <v>2257</v>
      </c>
      <c r="D29" s="32">
        <v>414987.33921880298</v>
      </c>
      <c r="E29" s="32">
        <v>391376.10571111098</v>
      </c>
      <c r="F29" s="32">
        <v>23611.233507692301</v>
      </c>
      <c r="G29" s="32">
        <v>391376.10571111098</v>
      </c>
      <c r="H29" s="32">
        <v>5.6896274358970801E-2</v>
      </c>
    </row>
    <row r="30" spans="1:8" ht="14.25" x14ac:dyDescent="0.2">
      <c r="A30" s="32">
        <v>29</v>
      </c>
      <c r="B30" s="33">
        <v>99</v>
      </c>
      <c r="C30" s="32">
        <v>20</v>
      </c>
      <c r="D30" s="32">
        <v>27210.6066106951</v>
      </c>
      <c r="E30" s="32">
        <v>25420.136737009299</v>
      </c>
      <c r="F30" s="32">
        <v>1790.4698736857999</v>
      </c>
      <c r="G30" s="32">
        <v>25420.136737009299</v>
      </c>
      <c r="H30" s="32">
        <v>6.5800439486786794E-2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78</v>
      </c>
      <c r="D32" s="38">
        <v>166716.04999999999</v>
      </c>
      <c r="E32" s="38">
        <v>165637.01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66</v>
      </c>
      <c r="D33" s="38">
        <v>166529.09</v>
      </c>
      <c r="E33" s="38">
        <v>186412.35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164</v>
      </c>
      <c r="D34" s="38">
        <v>442503.52</v>
      </c>
      <c r="E34" s="38">
        <v>455355.05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127</v>
      </c>
      <c r="D35" s="38">
        <v>200802.74</v>
      </c>
      <c r="E35" s="38">
        <v>232598.66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34</v>
      </c>
      <c r="D36" s="38">
        <v>57275.21</v>
      </c>
      <c r="E36" s="38">
        <v>60770.14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32</v>
      </c>
      <c r="D37" s="38">
        <v>43137.61</v>
      </c>
      <c r="E37" s="38">
        <v>37484.370000000003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2015-07-14T00:10:30Z</dcterms:modified>
</cp:coreProperties>
</file>