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<sst xmlns="http://schemas.openxmlformats.org/spreadsheetml/2006/main" count="117" uniqueCount="74">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</sst>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2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49" fontId="21" fillId="33" borderId="13" xfId="62" applyNumberFormat="1" applyFont="1" applyFill="1" applyBorder="1" applyAlignment="1">
      <alignment horizontal="left" vertical="top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0" fontId="20" fillId="0" borderId="0" xfId="62" applyFont="1" applyAlignment="1">
      <alignment horizontal="right" vertical="center" wrapText="1"/>
    </xf>
    <xf numFmtId="0" fontId="21" fillId="33" borderId="13" xfId="62" applyFont="1" applyFill="1" applyBorder="1" applyAlignment="1">
      <alignment vertical="center" wrapText="1"/>
    </xf>
    <xf numFmtId="0" fontId="21" fillId="33" borderId="15" xfId="62" applyFont="1" applyFill="1" applyBorder="1" applyAlignment="1">
      <alignment vertical="center" wrapText="1"/>
    </xf>
    <xf numFmtId="49" fontId="22" fillId="33" borderId="13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5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20031827.2535</v>
      </c>
      <c r="F3" s="25">
        <f>RA!I7</f>
        <v>2117546.3250000002</v>
      </c>
      <c r="G3" s="16">
        <f>SUM(G4:G40)</f>
        <v>17914280.9285</v>
      </c>
      <c r="H3" s="27">
        <f>RA!J7</f>
        <v>10.570909474221899</v>
      </c>
      <c r="I3" s="20">
        <f>SUM(I4:I40)</f>
        <v>20031832.160648651</v>
      </c>
      <c r="J3" s="21">
        <f>SUM(J4:J40)</f>
        <v>17914280.809607849</v>
      </c>
      <c r="K3" s="22">
        <f>E3-I3</f>
        <v>-4.907148651778698</v>
      </c>
      <c r="L3" s="22">
        <f>G3-J3</f>
        <v>0.11889215186238289</v>
      </c>
    </row>
    <row r="4" spans="1:13" x14ac:dyDescent="0.15">
      <c r="A4" s="44">
        <f>RA!A8</f>
        <v>42203</v>
      </c>
      <c r="B4" s="12">
        <v>12</v>
      </c>
      <c r="C4" s="42" t="s">
        <v>6</v>
      </c>
      <c r="D4" s="42"/>
      <c r="E4" s="15">
        <f>VLOOKUP(C4,RA!B8:D36,3,0)</f>
        <v>726102.43859999999</v>
      </c>
      <c r="F4" s="25">
        <f>VLOOKUP(C4,RA!B8:I39,8,0)</f>
        <v>154573.60709999999</v>
      </c>
      <c r="G4" s="16">
        <f t="shared" ref="G4:G40" si="0">E4-F4</f>
        <v>571528.83149999997</v>
      </c>
      <c r="H4" s="27">
        <f>RA!J8</f>
        <v>21.288126699868101</v>
      </c>
      <c r="I4" s="20">
        <f>VLOOKUP(B4,RMS!B:D,3,FALSE)</f>
        <v>726103.15244871797</v>
      </c>
      <c r="J4" s="21">
        <f>VLOOKUP(B4,RMS!B:E,4,FALSE)</f>
        <v>571528.84398034203</v>
      </c>
      <c r="K4" s="22">
        <f t="shared" ref="K4:K40" si="1">E4-I4</f>
        <v>-0.71384871797636151</v>
      </c>
      <c r="L4" s="22">
        <f t="shared" ref="L4:L40" si="2">G4-J4</f>
        <v>-1.2480342062190175E-2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128989.8321</v>
      </c>
      <c r="F5" s="25">
        <f>VLOOKUP(C5,RA!B9:I40,8,0)</f>
        <v>26036.248200000002</v>
      </c>
      <c r="G5" s="16">
        <f t="shared" si="0"/>
        <v>102953.5839</v>
      </c>
      <c r="H5" s="27">
        <f>RA!J9</f>
        <v>20.184729118660499</v>
      </c>
      <c r="I5" s="20">
        <f>VLOOKUP(B5,RMS!B:D,3,FALSE)</f>
        <v>128989.866827456</v>
      </c>
      <c r="J5" s="21">
        <f>VLOOKUP(B5,RMS!B:E,4,FALSE)</f>
        <v>102953.567570638</v>
      </c>
      <c r="K5" s="22">
        <f t="shared" si="1"/>
        <v>-3.4727456004475243E-2</v>
      </c>
      <c r="L5" s="22">
        <f t="shared" si="2"/>
        <v>1.6329361998941749E-2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212141.62650000001</v>
      </c>
      <c r="F6" s="25">
        <f>VLOOKUP(C6,RA!B10:I41,8,0)</f>
        <v>60338.418899999997</v>
      </c>
      <c r="G6" s="16">
        <f t="shared" si="0"/>
        <v>151803.20760000002</v>
      </c>
      <c r="H6" s="27">
        <f>RA!J10</f>
        <v>28.442517338764699</v>
      </c>
      <c r="I6" s="20">
        <f>VLOOKUP(B6,RMS!B:D,3,FALSE)</f>
        <v>212144.086411111</v>
      </c>
      <c r="J6" s="21">
        <f>VLOOKUP(B6,RMS!B:E,4,FALSE)</f>
        <v>151803.20768974401</v>
      </c>
      <c r="K6" s="22">
        <f>E6-I6</f>
        <v>-2.4599111109855585</v>
      </c>
      <c r="L6" s="22">
        <f t="shared" si="2"/>
        <v>-8.9743989519774914E-5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58486.121899999998</v>
      </c>
      <c r="F7" s="25">
        <f>VLOOKUP(C7,RA!B11:I42,8,0)</f>
        <v>14195.517900000001</v>
      </c>
      <c r="G7" s="16">
        <f t="shared" si="0"/>
        <v>44290.603999999999</v>
      </c>
      <c r="H7" s="27">
        <f>RA!J11</f>
        <v>24.271600576067598</v>
      </c>
      <c r="I7" s="20">
        <f>VLOOKUP(B7,RMS!B:D,3,FALSE)</f>
        <v>58486.1841589744</v>
      </c>
      <c r="J7" s="21">
        <f>VLOOKUP(B7,RMS!B:E,4,FALSE)</f>
        <v>44290.604424786303</v>
      </c>
      <c r="K7" s="22">
        <f t="shared" si="1"/>
        <v>-6.225897440162953E-2</v>
      </c>
      <c r="L7" s="22">
        <f t="shared" si="2"/>
        <v>-4.247863034834154E-4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151467.62820000001</v>
      </c>
      <c r="F8" s="25">
        <f>VLOOKUP(C8,RA!B12:I43,8,0)</f>
        <v>18134.3508</v>
      </c>
      <c r="G8" s="16">
        <f t="shared" si="0"/>
        <v>133333.27740000002</v>
      </c>
      <c r="H8" s="27">
        <f>RA!J12</f>
        <v>11.9724267260957</v>
      </c>
      <c r="I8" s="20">
        <f>VLOOKUP(B8,RMS!B:D,3,FALSE)</f>
        <v>151467.65432735</v>
      </c>
      <c r="J8" s="21">
        <f>VLOOKUP(B8,RMS!B:E,4,FALSE)</f>
        <v>133333.27684444399</v>
      </c>
      <c r="K8" s="22">
        <f t="shared" si="1"/>
        <v>-2.612734999274835E-2</v>
      </c>
      <c r="L8" s="22">
        <f t="shared" si="2"/>
        <v>5.5555603466928005E-4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299459.7745</v>
      </c>
      <c r="F9" s="25">
        <f>VLOOKUP(C9,RA!B13:I44,8,0)</f>
        <v>81385.747099999993</v>
      </c>
      <c r="G9" s="16">
        <f t="shared" si="0"/>
        <v>218074.02740000002</v>
      </c>
      <c r="H9" s="27">
        <f>RA!J13</f>
        <v>27.177522335307799</v>
      </c>
      <c r="I9" s="20">
        <f>VLOOKUP(B9,RMS!B:D,3,FALSE)</f>
        <v>299459.983547009</v>
      </c>
      <c r="J9" s="21">
        <f>VLOOKUP(B9,RMS!B:E,4,FALSE)</f>
        <v>218074.02694957299</v>
      </c>
      <c r="K9" s="22">
        <f t="shared" si="1"/>
        <v>-0.20904700900427997</v>
      </c>
      <c r="L9" s="22">
        <f t="shared" si="2"/>
        <v>4.5042703277431428E-4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154866.80869999999</v>
      </c>
      <c r="F10" s="25">
        <f>VLOOKUP(C10,RA!B14:I45,8,0)</f>
        <v>27994.671699999999</v>
      </c>
      <c r="G10" s="16">
        <f t="shared" si="0"/>
        <v>126872.13699999999</v>
      </c>
      <c r="H10" s="27">
        <f>RA!J14</f>
        <v>18.076611725259902</v>
      </c>
      <c r="I10" s="20">
        <f>VLOOKUP(B10,RMS!B:D,3,FALSE)</f>
        <v>154866.818718803</v>
      </c>
      <c r="J10" s="21">
        <f>VLOOKUP(B10,RMS!B:E,4,FALSE)</f>
        <v>126872.131088034</v>
      </c>
      <c r="K10" s="22">
        <f t="shared" si="1"/>
        <v>-1.0018803004641086E-2</v>
      </c>
      <c r="L10" s="22">
        <f t="shared" si="2"/>
        <v>5.9119659854331985E-3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130901.51210000001</v>
      </c>
      <c r="F11" s="25">
        <f>VLOOKUP(C11,RA!B15:I46,8,0)</f>
        <v>22513.217799999999</v>
      </c>
      <c r="G11" s="16">
        <f t="shared" si="0"/>
        <v>108388.29430000001</v>
      </c>
      <c r="H11" s="27">
        <f>RA!J15</f>
        <v>17.198592620382701</v>
      </c>
      <c r="I11" s="20">
        <f>VLOOKUP(B11,RMS!B:D,3,FALSE)</f>
        <v>130901.578987179</v>
      </c>
      <c r="J11" s="21">
        <f>VLOOKUP(B11,RMS!B:E,4,FALSE)</f>
        <v>108388.29427521399</v>
      </c>
      <c r="K11" s="22">
        <f t="shared" si="1"/>
        <v>-6.6887178996694274E-2</v>
      </c>
      <c r="L11" s="22">
        <f t="shared" si="2"/>
        <v>2.4786015274003148E-5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1069710.1088</v>
      </c>
      <c r="F12" s="25">
        <f>VLOOKUP(C12,RA!B16:I47,8,0)</f>
        <v>37284.693399999996</v>
      </c>
      <c r="G12" s="16">
        <f t="shared" si="0"/>
        <v>1032425.4154000001</v>
      </c>
      <c r="H12" s="27">
        <f>RA!J16</f>
        <v>3.4854950975293599</v>
      </c>
      <c r="I12" s="20">
        <f>VLOOKUP(B12,RMS!B:D,3,FALSE)</f>
        <v>1069709.3322906001</v>
      </c>
      <c r="J12" s="21">
        <f>VLOOKUP(B12,RMS!B:E,4,FALSE)</f>
        <v>1032425.41648376</v>
      </c>
      <c r="K12" s="22">
        <f t="shared" si="1"/>
        <v>0.7765093999914825</v>
      </c>
      <c r="L12" s="22">
        <f t="shared" si="2"/>
        <v>-1.0837599402293563E-3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489616.07699999999</v>
      </c>
      <c r="F13" s="25">
        <f>VLOOKUP(C13,RA!B17:I48,8,0)</f>
        <v>63224.811099999999</v>
      </c>
      <c r="G13" s="16">
        <f t="shared" si="0"/>
        <v>426391.2659</v>
      </c>
      <c r="H13" s="27">
        <f>RA!J17</f>
        <v>12.9131403297445</v>
      </c>
      <c r="I13" s="20">
        <f>VLOOKUP(B13,RMS!B:D,3,FALSE)</f>
        <v>489616.05954871798</v>
      </c>
      <c r="J13" s="21">
        <f>VLOOKUP(B13,RMS!B:E,4,FALSE)</f>
        <v>426391.265845299</v>
      </c>
      <c r="K13" s="22">
        <f t="shared" si="1"/>
        <v>1.7451282008551061E-2</v>
      </c>
      <c r="L13" s="22">
        <f t="shared" si="2"/>
        <v>5.4700998589396477E-5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2164272.0339000002</v>
      </c>
      <c r="F14" s="25">
        <f>VLOOKUP(C14,RA!B18:I49,8,0)</f>
        <v>299031.12060000002</v>
      </c>
      <c r="G14" s="16">
        <f t="shared" si="0"/>
        <v>1865240.9133000001</v>
      </c>
      <c r="H14" s="27">
        <f>RA!J18</f>
        <v>13.8167067686565</v>
      </c>
      <c r="I14" s="20">
        <f>VLOOKUP(B14,RMS!B:D,3,FALSE)</f>
        <v>2164271.8764496702</v>
      </c>
      <c r="J14" s="21">
        <f>VLOOKUP(B14,RMS!B:E,4,FALSE)</f>
        <v>1865240.90223525</v>
      </c>
      <c r="K14" s="22">
        <f t="shared" si="1"/>
        <v>0.157450329978019</v>
      </c>
      <c r="L14" s="22">
        <f t="shared" si="2"/>
        <v>1.1064750142395496E-2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478172.95480000001</v>
      </c>
      <c r="F15" s="25">
        <f>VLOOKUP(C15,RA!B19:I50,8,0)</f>
        <v>52778.161899999999</v>
      </c>
      <c r="G15" s="16">
        <f t="shared" si="0"/>
        <v>425394.7929</v>
      </c>
      <c r="H15" s="27">
        <f>RA!J19</f>
        <v>11.037462777892801</v>
      </c>
      <c r="I15" s="20">
        <f>VLOOKUP(B15,RMS!B:D,3,FALSE)</f>
        <v>478173.00338290603</v>
      </c>
      <c r="J15" s="21">
        <f>VLOOKUP(B15,RMS!B:E,4,FALSE)</f>
        <v>425394.79316752101</v>
      </c>
      <c r="K15" s="22">
        <f t="shared" si="1"/>
        <v>-4.8582906019873917E-2</v>
      </c>
      <c r="L15" s="22">
        <f t="shared" si="2"/>
        <v>-2.6752101257443428E-4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1185507.6709</v>
      </c>
      <c r="F16" s="25">
        <f>VLOOKUP(C16,RA!B20:I51,8,0)</f>
        <v>95639.210399999996</v>
      </c>
      <c r="G16" s="16">
        <f t="shared" si="0"/>
        <v>1089868.4605</v>
      </c>
      <c r="H16" s="27">
        <f>RA!J20</f>
        <v>8.0673632695597597</v>
      </c>
      <c r="I16" s="20">
        <f>VLOOKUP(B16,RMS!B:D,3,FALSE)</f>
        <v>1185507.8488</v>
      </c>
      <c r="J16" s="21">
        <f>VLOOKUP(B16,RMS!B:E,4,FALSE)</f>
        <v>1089868.4605</v>
      </c>
      <c r="K16" s="22">
        <f t="shared" si="1"/>
        <v>-0.17790000000968575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409394.03350000002</v>
      </c>
      <c r="F17" s="25">
        <f>VLOOKUP(C17,RA!B21:I52,8,0)</f>
        <v>55847.730900000002</v>
      </c>
      <c r="G17" s="16">
        <f t="shared" si="0"/>
        <v>353546.3026</v>
      </c>
      <c r="H17" s="27">
        <f>RA!J21</f>
        <v>13.6415595563388</v>
      </c>
      <c r="I17" s="20">
        <f>VLOOKUP(B17,RMS!B:D,3,FALSE)</f>
        <v>409393.60998444899</v>
      </c>
      <c r="J17" s="21">
        <f>VLOOKUP(B17,RMS!B:E,4,FALSE)</f>
        <v>353546.30268833699</v>
      </c>
      <c r="K17" s="22">
        <f t="shared" si="1"/>
        <v>0.4235155510250479</v>
      </c>
      <c r="L17" s="22">
        <f t="shared" si="2"/>
        <v>-8.833699394017458E-5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1555170.0282999999</v>
      </c>
      <c r="F18" s="25">
        <f>VLOOKUP(C18,RA!B22:I53,8,0)</f>
        <v>202358.9883</v>
      </c>
      <c r="G18" s="16">
        <f t="shared" si="0"/>
        <v>1352811.0399999998</v>
      </c>
      <c r="H18" s="27">
        <f>RA!J22</f>
        <v>13.012016989628099</v>
      </c>
      <c r="I18" s="20">
        <f>VLOOKUP(B18,RMS!B:D,3,FALSE)</f>
        <v>1555171.88622479</v>
      </c>
      <c r="J18" s="21">
        <f>VLOOKUP(B18,RMS!B:E,4,FALSE)</f>
        <v>1352811.0447923101</v>
      </c>
      <c r="K18" s="22">
        <f t="shared" si="1"/>
        <v>-1.8579247901216149</v>
      </c>
      <c r="L18" s="22">
        <f t="shared" si="2"/>
        <v>-4.7923102974891663E-3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2953047.3711999999</v>
      </c>
      <c r="F19" s="25">
        <f>VLOOKUP(C19,RA!B23:I54,8,0)</f>
        <v>344269.7169</v>
      </c>
      <c r="G19" s="16">
        <f t="shared" si="0"/>
        <v>2608777.6543000001</v>
      </c>
      <c r="H19" s="27">
        <f>RA!J23</f>
        <v>11.6581169762984</v>
      </c>
      <c r="I19" s="20">
        <f>VLOOKUP(B19,RMS!B:D,3,FALSE)</f>
        <v>2953048.4846965801</v>
      </c>
      <c r="J19" s="21">
        <f>VLOOKUP(B19,RMS!B:E,4,FALSE)</f>
        <v>2608777.6918282099</v>
      </c>
      <c r="K19" s="22">
        <f t="shared" si="1"/>
        <v>-1.1134965801611543</v>
      </c>
      <c r="L19" s="22">
        <f t="shared" si="2"/>
        <v>-3.752820985391736E-2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316018.93469999998</v>
      </c>
      <c r="F20" s="25">
        <f>VLOOKUP(C20,RA!B24:I55,8,0)</f>
        <v>45079.742899999997</v>
      </c>
      <c r="G20" s="16">
        <f t="shared" si="0"/>
        <v>270939.19179999997</v>
      </c>
      <c r="H20" s="27">
        <f>RA!J24</f>
        <v>14.264886672944</v>
      </c>
      <c r="I20" s="20">
        <f>VLOOKUP(B20,RMS!B:D,3,FALSE)</f>
        <v>316018.94936319499</v>
      </c>
      <c r="J20" s="21">
        <f>VLOOKUP(B20,RMS!B:E,4,FALSE)</f>
        <v>270939.17080000398</v>
      </c>
      <c r="K20" s="22">
        <f t="shared" si="1"/>
        <v>-1.4663195004686713E-2</v>
      </c>
      <c r="L20" s="22">
        <f t="shared" si="2"/>
        <v>2.0999995991587639E-2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285158.8799</v>
      </c>
      <c r="F21" s="25">
        <f>VLOOKUP(C21,RA!B25:I56,8,0)</f>
        <v>23896.820400000001</v>
      </c>
      <c r="G21" s="16">
        <f t="shared" si="0"/>
        <v>261262.0595</v>
      </c>
      <c r="H21" s="27">
        <f>RA!J25</f>
        <v>8.3801775376520506</v>
      </c>
      <c r="I21" s="20">
        <f>VLOOKUP(B21,RMS!B:D,3,FALSE)</f>
        <v>285158.88553265302</v>
      </c>
      <c r="J21" s="21">
        <f>VLOOKUP(B21,RMS!B:E,4,FALSE)</f>
        <v>261262.06953342599</v>
      </c>
      <c r="K21" s="22">
        <f t="shared" si="1"/>
        <v>-5.6326530175283551E-3</v>
      </c>
      <c r="L21" s="22">
        <f t="shared" si="2"/>
        <v>-1.0033425991423428E-2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831943.66850000003</v>
      </c>
      <c r="F22" s="25">
        <f>VLOOKUP(C22,RA!B26:I57,8,0)</f>
        <v>128715.2196</v>
      </c>
      <c r="G22" s="16">
        <f t="shared" si="0"/>
        <v>703228.44890000008</v>
      </c>
      <c r="H22" s="27">
        <f>RA!J26</f>
        <v>15.4716268028188</v>
      </c>
      <c r="I22" s="20">
        <f>VLOOKUP(B22,RMS!B:D,3,FALSE)</f>
        <v>831943.39366734703</v>
      </c>
      <c r="J22" s="21">
        <f>VLOOKUP(B22,RMS!B:E,4,FALSE)</f>
        <v>703228.380568719</v>
      </c>
      <c r="K22" s="22">
        <f t="shared" si="1"/>
        <v>0.27483265299815685</v>
      </c>
      <c r="L22" s="22">
        <f t="shared" si="2"/>
        <v>6.8331281072460115E-2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280561.83399999997</v>
      </c>
      <c r="F23" s="25">
        <f>VLOOKUP(C23,RA!B27:I58,8,0)</f>
        <v>79216.1489</v>
      </c>
      <c r="G23" s="16">
        <f t="shared" si="0"/>
        <v>201345.68509999997</v>
      </c>
      <c r="H23" s="27">
        <f>RA!J27</f>
        <v>28.234827157567</v>
      </c>
      <c r="I23" s="20">
        <f>VLOOKUP(B23,RMS!B:D,3,FALSE)</f>
        <v>280561.78217984299</v>
      </c>
      <c r="J23" s="21">
        <f>VLOOKUP(B23,RMS!B:E,4,FALSE)</f>
        <v>201345.699598837</v>
      </c>
      <c r="K23" s="22">
        <f t="shared" si="1"/>
        <v>5.1820156979374588E-2</v>
      </c>
      <c r="L23" s="22">
        <f t="shared" si="2"/>
        <v>-1.4498837030259892E-2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1017126.9817</v>
      </c>
      <c r="F24" s="25">
        <f>VLOOKUP(C24,RA!B28:I59,8,0)</f>
        <v>28341.5936</v>
      </c>
      <c r="G24" s="16">
        <f t="shared" si="0"/>
        <v>988785.38809999998</v>
      </c>
      <c r="H24" s="27">
        <f>RA!J28</f>
        <v>2.7864361195718699</v>
      </c>
      <c r="I24" s="20">
        <f>VLOOKUP(B24,RMS!B:D,3,FALSE)</f>
        <v>1017126.98074779</v>
      </c>
      <c r="J24" s="21">
        <f>VLOOKUP(B24,RMS!B:E,4,FALSE)</f>
        <v>988785.38097433595</v>
      </c>
      <c r="K24" s="22">
        <f t="shared" si="1"/>
        <v>9.5221004448831081E-4</v>
      </c>
      <c r="L24" s="22">
        <f t="shared" si="2"/>
        <v>7.1256640367209911E-3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651398.41890000005</v>
      </c>
      <c r="F25" s="25">
        <f>VLOOKUP(C25,RA!B29:I60,8,0)</f>
        <v>100304.8316</v>
      </c>
      <c r="G25" s="16">
        <f t="shared" si="0"/>
        <v>551093.58730000001</v>
      </c>
      <c r="H25" s="27">
        <f>RA!J29</f>
        <v>15.398384259111699</v>
      </c>
      <c r="I25" s="20">
        <f>VLOOKUP(B25,RMS!B:D,3,FALSE)</f>
        <v>651398.41812212404</v>
      </c>
      <c r="J25" s="21">
        <f>VLOOKUP(B25,RMS!B:E,4,FALSE)</f>
        <v>551093.57350542897</v>
      </c>
      <c r="K25" s="22">
        <f t="shared" si="1"/>
        <v>7.7787600457668304E-4</v>
      </c>
      <c r="L25" s="22">
        <f t="shared" si="2"/>
        <v>1.379457104485482E-2</v>
      </c>
      <c r="M25" s="34"/>
    </row>
    <row r="26" spans="1:13" x14ac:dyDescent="0.15">
      <c r="A26" s="44"/>
      <c r="B26" s="12">
        <v>37</v>
      </c>
      <c r="C26" s="42" t="s">
        <v>28</v>
      </c>
      <c r="D26" s="42"/>
      <c r="E26" s="15">
        <f>VLOOKUP(C26,RA!B30:D57,3,0)</f>
        <v>1338891.3263999999</v>
      </c>
      <c r="F26" s="25">
        <f>VLOOKUP(C26,RA!B30:I61,8,0)</f>
        <v>131223.5336</v>
      </c>
      <c r="G26" s="16">
        <f t="shared" si="0"/>
        <v>1207667.7927999999</v>
      </c>
      <c r="H26" s="27">
        <f>RA!J30</f>
        <v>9.8009099777226005</v>
      </c>
      <c r="I26" s="20">
        <f>VLOOKUP(B26,RMS!B:D,3,FALSE)</f>
        <v>1338891.3342911501</v>
      </c>
      <c r="J26" s="21">
        <f>VLOOKUP(B26,RMS!B:E,4,FALSE)</f>
        <v>1207667.7817488001</v>
      </c>
      <c r="K26" s="22">
        <f t="shared" si="1"/>
        <v>-7.8911501914262772E-3</v>
      </c>
      <c r="L26" s="22">
        <f t="shared" si="2"/>
        <v>1.1051199864596128E-2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963096.79819999996</v>
      </c>
      <c r="F27" s="25">
        <f>VLOOKUP(C27,RA!B31:I62,8,0)</f>
        <v>41123.487300000001</v>
      </c>
      <c r="G27" s="16">
        <f t="shared" si="0"/>
        <v>921973.31089999992</v>
      </c>
      <c r="H27" s="27">
        <f>RA!J31</f>
        <v>4.2699225432852197</v>
      </c>
      <c r="I27" s="20">
        <f>VLOOKUP(B27,RMS!B:D,3,FALSE)</f>
        <v>963096.63254159305</v>
      </c>
      <c r="J27" s="21">
        <f>VLOOKUP(B27,RMS!B:E,4,FALSE)</f>
        <v>921973.26050708001</v>
      </c>
      <c r="K27" s="22">
        <f t="shared" si="1"/>
        <v>0.16565840691328049</v>
      </c>
      <c r="L27" s="22">
        <f t="shared" si="2"/>
        <v>5.0392919918522239E-2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132872.14480000001</v>
      </c>
      <c r="F28" s="25">
        <f>VLOOKUP(C28,RA!B32:I63,8,0)</f>
        <v>34091.557500000003</v>
      </c>
      <c r="G28" s="16">
        <f t="shared" si="0"/>
        <v>98780.587300000014</v>
      </c>
      <c r="H28" s="27">
        <f>RA!J32</f>
        <v>25.657414916659</v>
      </c>
      <c r="I28" s="20">
        <f>VLOOKUP(B28,RMS!B:D,3,FALSE)</f>
        <v>132872.12231314601</v>
      </c>
      <c r="J28" s="21">
        <f>VLOOKUP(B28,RMS!B:E,4,FALSE)</f>
        <v>98780.592849118504</v>
      </c>
      <c r="K28" s="22">
        <f t="shared" si="1"/>
        <v>2.2486853995360434E-2</v>
      </c>
      <c r="L28" s="22">
        <f t="shared" si="2"/>
        <v>-5.5491184903075919E-3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160195.71650000001</v>
      </c>
      <c r="F30" s="25">
        <f>VLOOKUP(C30,RA!B34:I66,8,0)</f>
        <v>22352.534599999999</v>
      </c>
      <c r="G30" s="16">
        <f t="shared" si="0"/>
        <v>137843.18190000003</v>
      </c>
      <c r="H30" s="27">
        <f>RA!J34</f>
        <v>0</v>
      </c>
      <c r="I30" s="20">
        <f>VLOOKUP(B30,RMS!B:D,3,FALSE)</f>
        <v>160195.7145</v>
      </c>
      <c r="J30" s="21">
        <f>VLOOKUP(B30,RMS!B:E,4,FALSE)</f>
        <v>137843.1808</v>
      </c>
      <c r="K30" s="22">
        <f t="shared" si="1"/>
        <v>2.0000000076834112E-3</v>
      </c>
      <c r="L30" s="22">
        <f t="shared" si="2"/>
        <v>1.100000023143366E-3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74523.98</v>
      </c>
      <c r="F31" s="25">
        <f>VLOOKUP(C31,RA!B35:I67,8,0)</f>
        <v>2861.49</v>
      </c>
      <c r="G31" s="16">
        <f t="shared" si="0"/>
        <v>71662.489999999991</v>
      </c>
      <c r="H31" s="27">
        <f>RA!J35</f>
        <v>13.953266097474</v>
      </c>
      <c r="I31" s="20">
        <f>VLOOKUP(B31,RMS!B:D,3,FALSE)</f>
        <v>74523.98</v>
      </c>
      <c r="J31" s="21">
        <f>VLOOKUP(B31,RMS!B:E,4,FALSE)</f>
        <v>71662.490000000005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322363.37</v>
      </c>
      <c r="F32" s="25">
        <f>VLOOKUP(C32,RA!B34:I67,8,0)</f>
        <v>-42154.239999999998</v>
      </c>
      <c r="G32" s="16">
        <f t="shared" si="0"/>
        <v>364517.61</v>
      </c>
      <c r="H32" s="27">
        <f>RA!J35</f>
        <v>13.953266097474</v>
      </c>
      <c r="I32" s="20">
        <f>VLOOKUP(B32,RMS!B:D,3,FALSE)</f>
        <v>322363.37</v>
      </c>
      <c r="J32" s="21">
        <f>VLOOKUP(B32,RMS!B:E,4,FALSE)</f>
        <v>364517.61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355811.16</v>
      </c>
      <c r="F33" s="25">
        <f>VLOOKUP(C33,RA!B34:I68,8,0)</f>
        <v>-9078.66</v>
      </c>
      <c r="G33" s="16">
        <f t="shared" si="0"/>
        <v>364889.81999999995</v>
      </c>
      <c r="H33" s="27">
        <f>RA!J34</f>
        <v>0</v>
      </c>
      <c r="I33" s="20">
        <f>VLOOKUP(B33,RMS!B:D,3,FALSE)</f>
        <v>355811.16</v>
      </c>
      <c r="J33" s="21">
        <f>VLOOKUP(B33,RMS!B:E,4,FALSE)</f>
        <v>364889.82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340355.06</v>
      </c>
      <c r="F34" s="25">
        <f>VLOOKUP(C34,RA!B35:I69,8,0)</f>
        <v>-68439.66</v>
      </c>
      <c r="G34" s="16">
        <f t="shared" si="0"/>
        <v>408794.72</v>
      </c>
      <c r="H34" s="27">
        <f>RA!J35</f>
        <v>13.953266097474</v>
      </c>
      <c r="I34" s="20">
        <f>VLOOKUP(B34,RMS!B:D,3,FALSE)</f>
        <v>340355.06</v>
      </c>
      <c r="J34" s="21">
        <f>VLOOKUP(B34,RMS!B:E,4,FALSE)</f>
        <v>408794.72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3.8396902580887402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203959.40160000001</v>
      </c>
      <c r="F36" s="25">
        <f>VLOOKUP(C36,RA!B8:I70,8,0)</f>
        <v>13956.837299999999</v>
      </c>
      <c r="G36" s="16">
        <f t="shared" si="0"/>
        <v>190002.56430000003</v>
      </c>
      <c r="H36" s="27">
        <f>RA!J36</f>
        <v>3.8396902580887402</v>
      </c>
      <c r="I36" s="20">
        <f>VLOOKUP(B36,RMS!B:D,3,FALSE)</f>
        <v>203959.40170940201</v>
      </c>
      <c r="J36" s="21">
        <f>VLOOKUP(B36,RMS!B:E,4,FALSE)</f>
        <v>190002.56623931599</v>
      </c>
      <c r="K36" s="22">
        <f t="shared" si="1"/>
        <v>-1.0940199717879295E-4</v>
      </c>
      <c r="L36" s="22">
        <f t="shared" si="2"/>
        <v>-1.9393159600440413E-3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371658.1323</v>
      </c>
      <c r="F37" s="25">
        <f>VLOOKUP(C37,RA!B8:I71,8,0)</f>
        <v>21936.900300000001</v>
      </c>
      <c r="G37" s="16">
        <f t="shared" si="0"/>
        <v>349721.23200000002</v>
      </c>
      <c r="H37" s="27">
        <f>RA!J37</f>
        <v>-13.0766221981114</v>
      </c>
      <c r="I37" s="20">
        <f>VLOOKUP(B37,RMS!B:D,3,FALSE)</f>
        <v>371658.123774359</v>
      </c>
      <c r="J37" s="21">
        <f>VLOOKUP(B37,RMS!B:E,4,FALSE)</f>
        <v>349721.23138034198</v>
      </c>
      <c r="K37" s="22">
        <f t="shared" si="1"/>
        <v>8.5256409947760403E-3</v>
      </c>
      <c r="L37" s="22">
        <f t="shared" si="2"/>
        <v>6.1965803615748882E-4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112291.53</v>
      </c>
      <c r="F38" s="25">
        <f>VLOOKUP(C38,RA!B9:I72,8,0)</f>
        <v>-2361.5300000000002</v>
      </c>
      <c r="G38" s="16">
        <f t="shared" si="0"/>
        <v>114653.06</v>
      </c>
      <c r="H38" s="27">
        <f>RA!J38</f>
        <v>-2.5515388556109402</v>
      </c>
      <c r="I38" s="20">
        <f>VLOOKUP(B38,RMS!B:D,3,FALSE)</f>
        <v>112291.53</v>
      </c>
      <c r="J38" s="21">
        <f>VLOOKUP(B38,RMS!B:E,4,FALSE)</f>
        <v>114653.06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63592.34</v>
      </c>
      <c r="F39" s="25">
        <f>VLOOKUP(C39,RA!B10:I73,8,0)</f>
        <v>8445.18</v>
      </c>
      <c r="G39" s="16">
        <f t="shared" si="0"/>
        <v>55147.159999999996</v>
      </c>
      <c r="H39" s="27">
        <f>RA!J39</f>
        <v>-20.1083127719623</v>
      </c>
      <c r="I39" s="20">
        <f>VLOOKUP(B39,RMS!B:D,3,FALSE)</f>
        <v>63592.34</v>
      </c>
      <c r="J39" s="21">
        <f>VLOOKUP(B39,RMS!B:E,4,FALSE)</f>
        <v>55147.16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42701.555</v>
      </c>
      <c r="F40" s="25">
        <f>VLOOKUP(C40,RA!B8:I74,8,0)</f>
        <v>2428.3244</v>
      </c>
      <c r="G40" s="16">
        <f t="shared" si="0"/>
        <v>40273.230600000003</v>
      </c>
      <c r="H40" s="27">
        <f>RA!J40</f>
        <v>0</v>
      </c>
      <c r="I40" s="20">
        <f>VLOOKUP(B40,RMS!B:D,3,FALSE)</f>
        <v>42701.555101732098</v>
      </c>
      <c r="J40" s="21">
        <f>VLOOKUP(B40,RMS!B:E,4,FALSE)</f>
        <v>40273.230738975901</v>
      </c>
      <c r="K40" s="22">
        <f t="shared" si="1"/>
        <v>-1.0173209739150479E-4</v>
      </c>
      <c r="L40" s="22">
        <f t="shared" si="2"/>
        <v>-1.3897589815314859E-4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61" t="s">
        <v>46</v>
      </c>
      <c r="W1" s="51"/>
    </row>
    <row r="2" spans="1:23" ht="12.7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61"/>
      <c r="W2" s="51"/>
    </row>
    <row r="3" spans="1:23" ht="23.25" thickBo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62" t="s">
        <v>47</v>
      </c>
      <c r="W3" s="51"/>
    </row>
    <row r="4" spans="1:23" ht="14.25" thickTop="1" thickBo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60"/>
      <c r="W4" s="51"/>
    </row>
    <row r="5" spans="1:23" ht="14.25" thickTop="1" thickBot="1" x14ac:dyDescent="0.25">
      <c r="A5" s="63"/>
      <c r="B5" s="64"/>
      <c r="C5" s="65"/>
      <c r="D5" s="66" t="s">
        <v>0</v>
      </c>
      <c r="E5" s="66" t="s">
        <v>59</v>
      </c>
      <c r="F5" s="66" t="s">
        <v>60</v>
      </c>
      <c r="G5" s="66" t="s">
        <v>48</v>
      </c>
      <c r="H5" s="66" t="s">
        <v>49</v>
      </c>
      <c r="I5" s="66" t="s">
        <v>1</v>
      </c>
      <c r="J5" s="66" t="s">
        <v>2</v>
      </c>
      <c r="K5" s="66" t="s">
        <v>50</v>
      </c>
      <c r="L5" s="66" t="s">
        <v>51</v>
      </c>
      <c r="M5" s="66" t="s">
        <v>52</v>
      </c>
      <c r="N5" s="66" t="s">
        <v>53</v>
      </c>
      <c r="O5" s="66" t="s">
        <v>54</v>
      </c>
      <c r="P5" s="66" t="s">
        <v>61</v>
      </c>
      <c r="Q5" s="66" t="s">
        <v>62</v>
      </c>
      <c r="R5" s="66" t="s">
        <v>55</v>
      </c>
      <c r="S5" s="66" t="s">
        <v>56</v>
      </c>
      <c r="T5" s="66" t="s">
        <v>57</v>
      </c>
      <c r="U5" s="67" t="s">
        <v>58</v>
      </c>
      <c r="V5" s="60"/>
      <c r="W5" s="60"/>
    </row>
    <row r="6" spans="1:23" ht="13.5" thickBot="1" x14ac:dyDescent="0.25">
      <c r="A6" s="68" t="s">
        <v>3</v>
      </c>
      <c r="B6" s="52" t="s">
        <v>4</v>
      </c>
      <c r="C6" s="53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  <c r="V6" s="60"/>
      <c r="W6" s="60"/>
    </row>
    <row r="7" spans="1:23" ht="13.5" thickBot="1" x14ac:dyDescent="0.25">
      <c r="A7" s="54" t="s">
        <v>5</v>
      </c>
      <c r="B7" s="55"/>
      <c r="C7" s="56"/>
      <c r="D7" s="70">
        <v>20031827.2535</v>
      </c>
      <c r="E7" s="70">
        <v>24473329.050700001</v>
      </c>
      <c r="F7" s="71">
        <v>81.851664773522302</v>
      </c>
      <c r="G7" s="70">
        <v>19374705.127300002</v>
      </c>
      <c r="H7" s="71">
        <v>3.3916496890271199</v>
      </c>
      <c r="I7" s="70">
        <v>2117546.3250000002</v>
      </c>
      <c r="J7" s="71">
        <v>10.570909474221899</v>
      </c>
      <c r="K7" s="70">
        <v>1285903.8884000001</v>
      </c>
      <c r="L7" s="71">
        <v>6.6370243054078397</v>
      </c>
      <c r="M7" s="71">
        <v>0.64673763265058604</v>
      </c>
      <c r="N7" s="70">
        <v>325978618.56720001</v>
      </c>
      <c r="O7" s="70">
        <v>4483678861.3761997</v>
      </c>
      <c r="P7" s="70">
        <v>1115295</v>
      </c>
      <c r="Q7" s="70">
        <v>1069560</v>
      </c>
      <c r="R7" s="71">
        <v>4.2760574441826504</v>
      </c>
      <c r="S7" s="70">
        <v>17.961012336197999</v>
      </c>
      <c r="T7" s="70">
        <v>17.280074909776001</v>
      </c>
      <c r="U7" s="72">
        <v>3.7911973650266901</v>
      </c>
      <c r="V7" s="60"/>
      <c r="W7" s="60"/>
    </row>
    <row r="8" spans="1:23" ht="13.5" thickBot="1" x14ac:dyDescent="0.25">
      <c r="A8" s="57">
        <v>42203</v>
      </c>
      <c r="B8" s="47" t="s">
        <v>6</v>
      </c>
      <c r="C8" s="48"/>
      <c r="D8" s="73">
        <v>726102.43859999999</v>
      </c>
      <c r="E8" s="73">
        <v>858240.26690000005</v>
      </c>
      <c r="F8" s="74">
        <v>84.603632176652894</v>
      </c>
      <c r="G8" s="73">
        <v>554699.96620000002</v>
      </c>
      <c r="H8" s="74">
        <v>30.900032962720601</v>
      </c>
      <c r="I8" s="73">
        <v>154573.60709999999</v>
      </c>
      <c r="J8" s="74">
        <v>21.288126699868101</v>
      </c>
      <c r="K8" s="73">
        <v>122520.07460000001</v>
      </c>
      <c r="L8" s="74">
        <v>22.087629721582601</v>
      </c>
      <c r="M8" s="74">
        <v>0.26161861723189</v>
      </c>
      <c r="N8" s="73">
        <v>11133607.351199999</v>
      </c>
      <c r="O8" s="73">
        <v>162285769.66240001</v>
      </c>
      <c r="P8" s="73">
        <v>41068</v>
      </c>
      <c r="Q8" s="73">
        <v>39281</v>
      </c>
      <c r="R8" s="74">
        <v>4.5492731855095299</v>
      </c>
      <c r="S8" s="73">
        <v>17.680491833057399</v>
      </c>
      <c r="T8" s="73">
        <v>16.444525325220798</v>
      </c>
      <c r="U8" s="75">
        <v>6.9905663230794604</v>
      </c>
      <c r="V8" s="60"/>
      <c r="W8" s="60"/>
    </row>
    <row r="9" spans="1:23" ht="12" customHeight="1" thickBot="1" x14ac:dyDescent="0.25">
      <c r="A9" s="58"/>
      <c r="B9" s="47" t="s">
        <v>7</v>
      </c>
      <c r="C9" s="48"/>
      <c r="D9" s="73">
        <v>128989.8321</v>
      </c>
      <c r="E9" s="73">
        <v>168674.4712</v>
      </c>
      <c r="F9" s="74">
        <v>76.472646502063</v>
      </c>
      <c r="G9" s="73">
        <v>95126.419500000004</v>
      </c>
      <c r="H9" s="74">
        <v>35.598325657574001</v>
      </c>
      <c r="I9" s="73">
        <v>26036.248200000002</v>
      </c>
      <c r="J9" s="74">
        <v>20.184729118660499</v>
      </c>
      <c r="K9" s="73">
        <v>21180.1044</v>
      </c>
      <c r="L9" s="74">
        <v>22.265217708525199</v>
      </c>
      <c r="M9" s="74">
        <v>0.22927855823033599</v>
      </c>
      <c r="N9" s="73">
        <v>2346933.3878000001</v>
      </c>
      <c r="O9" s="73">
        <v>25904749.451000001</v>
      </c>
      <c r="P9" s="73">
        <v>7529</v>
      </c>
      <c r="Q9" s="73">
        <v>7110</v>
      </c>
      <c r="R9" s="74">
        <v>5.8931082981715797</v>
      </c>
      <c r="S9" s="73">
        <v>17.132399003851798</v>
      </c>
      <c r="T9" s="73">
        <v>16.5255452601969</v>
      </c>
      <c r="U9" s="75">
        <v>3.5421410832098199</v>
      </c>
      <c r="V9" s="60"/>
      <c r="W9" s="60"/>
    </row>
    <row r="10" spans="1:23" ht="13.5" thickBot="1" x14ac:dyDescent="0.25">
      <c r="A10" s="58"/>
      <c r="B10" s="47" t="s">
        <v>8</v>
      </c>
      <c r="C10" s="48"/>
      <c r="D10" s="73">
        <v>212141.62650000001</v>
      </c>
      <c r="E10" s="73">
        <v>257786.85430000001</v>
      </c>
      <c r="F10" s="74">
        <v>82.293423020368493</v>
      </c>
      <c r="G10" s="73">
        <v>159863.00210000001</v>
      </c>
      <c r="H10" s="74">
        <v>32.702141029040497</v>
      </c>
      <c r="I10" s="73">
        <v>60338.418899999997</v>
      </c>
      <c r="J10" s="74">
        <v>28.442517338764699</v>
      </c>
      <c r="K10" s="73">
        <v>42933.004200000003</v>
      </c>
      <c r="L10" s="74">
        <v>26.856122827684601</v>
      </c>
      <c r="M10" s="74">
        <v>0.405408729818166</v>
      </c>
      <c r="N10" s="73">
        <v>3265080.6417</v>
      </c>
      <c r="O10" s="73">
        <v>42245774.084100001</v>
      </c>
      <c r="P10" s="73">
        <v>106226</v>
      </c>
      <c r="Q10" s="73">
        <v>101772</v>
      </c>
      <c r="R10" s="74">
        <v>4.3764493180835604</v>
      </c>
      <c r="S10" s="73">
        <v>1.9970781776589499</v>
      </c>
      <c r="T10" s="73">
        <v>1.81092450870573</v>
      </c>
      <c r="U10" s="75">
        <v>9.3213010404748093</v>
      </c>
      <c r="V10" s="60"/>
      <c r="W10" s="60"/>
    </row>
    <row r="11" spans="1:23" ht="13.5" thickBot="1" x14ac:dyDescent="0.25">
      <c r="A11" s="58"/>
      <c r="B11" s="47" t="s">
        <v>9</v>
      </c>
      <c r="C11" s="48"/>
      <c r="D11" s="73">
        <v>58486.121899999998</v>
      </c>
      <c r="E11" s="73">
        <v>87730.717999999993</v>
      </c>
      <c r="F11" s="74">
        <v>66.665500104535795</v>
      </c>
      <c r="G11" s="73">
        <v>53201.433799999999</v>
      </c>
      <c r="H11" s="74">
        <v>9.9333565329587294</v>
      </c>
      <c r="I11" s="73">
        <v>14195.517900000001</v>
      </c>
      <c r="J11" s="74">
        <v>24.271600576067598</v>
      </c>
      <c r="K11" s="73">
        <v>10686.9463</v>
      </c>
      <c r="L11" s="74">
        <v>20.0877035385464</v>
      </c>
      <c r="M11" s="74">
        <v>0.32830441002590199</v>
      </c>
      <c r="N11" s="73">
        <v>999642.78139999998</v>
      </c>
      <c r="O11" s="73">
        <v>13895446.0561</v>
      </c>
      <c r="P11" s="73">
        <v>3578</v>
      </c>
      <c r="Q11" s="73">
        <v>3294</v>
      </c>
      <c r="R11" s="74">
        <v>8.6217364905889493</v>
      </c>
      <c r="S11" s="73">
        <v>16.3460374231414</v>
      </c>
      <c r="T11" s="73">
        <v>16.171582361870101</v>
      </c>
      <c r="U11" s="75">
        <v>1.0672620938966699</v>
      </c>
      <c r="V11" s="60"/>
      <c r="W11" s="60"/>
    </row>
    <row r="12" spans="1:23" ht="13.5" thickBot="1" x14ac:dyDescent="0.25">
      <c r="A12" s="58"/>
      <c r="B12" s="47" t="s">
        <v>10</v>
      </c>
      <c r="C12" s="48"/>
      <c r="D12" s="73">
        <v>151467.62820000001</v>
      </c>
      <c r="E12" s="73">
        <v>228758.25030000001</v>
      </c>
      <c r="F12" s="74">
        <v>66.212968494627503</v>
      </c>
      <c r="G12" s="73">
        <v>133890.641</v>
      </c>
      <c r="H12" s="74">
        <v>13.1278684370478</v>
      </c>
      <c r="I12" s="73">
        <v>18134.3508</v>
      </c>
      <c r="J12" s="74">
        <v>11.9724267260957</v>
      </c>
      <c r="K12" s="73">
        <v>24837.613000000001</v>
      </c>
      <c r="L12" s="74">
        <v>18.5506715140754</v>
      </c>
      <c r="M12" s="74">
        <v>-0.26988351094769097</v>
      </c>
      <c r="N12" s="73">
        <v>2673169.7949000001</v>
      </c>
      <c r="O12" s="73">
        <v>49350231.977200001</v>
      </c>
      <c r="P12" s="73">
        <v>2058</v>
      </c>
      <c r="Q12" s="73">
        <v>1786</v>
      </c>
      <c r="R12" s="74">
        <v>15.229563269876801</v>
      </c>
      <c r="S12" s="73">
        <v>73.599430612244902</v>
      </c>
      <c r="T12" s="73">
        <v>69.614299272116497</v>
      </c>
      <c r="U12" s="75">
        <v>5.4146225140299098</v>
      </c>
      <c r="V12" s="60"/>
      <c r="W12" s="60"/>
    </row>
    <row r="13" spans="1:23" ht="13.5" thickBot="1" x14ac:dyDescent="0.25">
      <c r="A13" s="58"/>
      <c r="B13" s="47" t="s">
        <v>11</v>
      </c>
      <c r="C13" s="48"/>
      <c r="D13" s="73">
        <v>299459.7745</v>
      </c>
      <c r="E13" s="73">
        <v>426326.78820000001</v>
      </c>
      <c r="F13" s="74">
        <v>70.241838605627606</v>
      </c>
      <c r="G13" s="73">
        <v>276386.59340000001</v>
      </c>
      <c r="H13" s="74">
        <v>8.3481549579387</v>
      </c>
      <c r="I13" s="73">
        <v>81385.747099999993</v>
      </c>
      <c r="J13" s="74">
        <v>27.177522335307799</v>
      </c>
      <c r="K13" s="73">
        <v>72299.436199999996</v>
      </c>
      <c r="L13" s="74">
        <v>26.158807238296401</v>
      </c>
      <c r="M13" s="74">
        <v>0.12567609621276701</v>
      </c>
      <c r="N13" s="73">
        <v>5286463.6463000001</v>
      </c>
      <c r="O13" s="73">
        <v>73555312.373999998</v>
      </c>
      <c r="P13" s="73">
        <v>16288</v>
      </c>
      <c r="Q13" s="73">
        <v>15875</v>
      </c>
      <c r="R13" s="74">
        <v>2.6015748031496</v>
      </c>
      <c r="S13" s="73">
        <v>18.385300497298601</v>
      </c>
      <c r="T13" s="73">
        <v>17.547125851968499</v>
      </c>
      <c r="U13" s="75">
        <v>4.5589390581528697</v>
      </c>
      <c r="V13" s="60"/>
      <c r="W13" s="60"/>
    </row>
    <row r="14" spans="1:23" ht="13.5" thickBot="1" x14ac:dyDescent="0.25">
      <c r="A14" s="58"/>
      <c r="B14" s="47" t="s">
        <v>12</v>
      </c>
      <c r="C14" s="48"/>
      <c r="D14" s="73">
        <v>154866.80869999999</v>
      </c>
      <c r="E14" s="73">
        <v>208882.20120000001</v>
      </c>
      <c r="F14" s="74">
        <v>74.140739522233602</v>
      </c>
      <c r="G14" s="73">
        <v>179903.08840000001</v>
      </c>
      <c r="H14" s="74">
        <v>-13.9165369103247</v>
      </c>
      <c r="I14" s="73">
        <v>27994.671699999999</v>
      </c>
      <c r="J14" s="74">
        <v>18.076611725259902</v>
      </c>
      <c r="K14" s="73">
        <v>8571.3459999999995</v>
      </c>
      <c r="L14" s="74">
        <v>4.7644240442066801</v>
      </c>
      <c r="M14" s="74">
        <v>2.2660764948702301</v>
      </c>
      <c r="N14" s="73">
        <v>2992655.1293000001</v>
      </c>
      <c r="O14" s="73">
        <v>39312884.503399998</v>
      </c>
      <c r="P14" s="73">
        <v>2944</v>
      </c>
      <c r="Q14" s="73">
        <v>2719</v>
      </c>
      <c r="R14" s="74">
        <v>8.2751011401250398</v>
      </c>
      <c r="S14" s="73">
        <v>52.604214911684799</v>
      </c>
      <c r="T14" s="73">
        <v>51.582390143435099</v>
      </c>
      <c r="U14" s="75">
        <v>1.9424769858559801</v>
      </c>
      <c r="V14" s="60"/>
      <c r="W14" s="60"/>
    </row>
    <row r="15" spans="1:23" ht="13.5" thickBot="1" x14ac:dyDescent="0.25">
      <c r="A15" s="58"/>
      <c r="B15" s="47" t="s">
        <v>13</v>
      </c>
      <c r="C15" s="48"/>
      <c r="D15" s="73">
        <v>130901.51210000001</v>
      </c>
      <c r="E15" s="73">
        <v>158340.4368</v>
      </c>
      <c r="F15" s="74">
        <v>82.670930272436905</v>
      </c>
      <c r="G15" s="73">
        <v>122373.4512</v>
      </c>
      <c r="H15" s="74">
        <v>6.9688815804191497</v>
      </c>
      <c r="I15" s="73">
        <v>22513.217799999999</v>
      </c>
      <c r="J15" s="74">
        <v>17.198592620382701</v>
      </c>
      <c r="K15" s="73">
        <v>22905.376799999998</v>
      </c>
      <c r="L15" s="74">
        <v>18.717603022051598</v>
      </c>
      <c r="M15" s="74">
        <v>-1.7120827281043E-2</v>
      </c>
      <c r="N15" s="73">
        <v>2199860.7318000002</v>
      </c>
      <c r="O15" s="73">
        <v>30302731.830800001</v>
      </c>
      <c r="P15" s="73">
        <v>6696</v>
      </c>
      <c r="Q15" s="73">
        <v>6302</v>
      </c>
      <c r="R15" s="74">
        <v>6.25198349730245</v>
      </c>
      <c r="S15" s="73">
        <v>19.549210289725199</v>
      </c>
      <c r="T15" s="73">
        <v>19.0125327356395</v>
      </c>
      <c r="U15" s="75">
        <v>2.7452646226216202</v>
      </c>
      <c r="V15" s="60"/>
      <c r="W15" s="60"/>
    </row>
    <row r="16" spans="1:23" ht="13.5" thickBot="1" x14ac:dyDescent="0.25">
      <c r="A16" s="58"/>
      <c r="B16" s="47" t="s">
        <v>14</v>
      </c>
      <c r="C16" s="48"/>
      <c r="D16" s="73">
        <v>1069710.1088</v>
      </c>
      <c r="E16" s="73">
        <v>1444959.6935000001</v>
      </c>
      <c r="F16" s="74">
        <v>74.030446220194193</v>
      </c>
      <c r="G16" s="73">
        <v>1034492.9112</v>
      </c>
      <c r="H16" s="74">
        <v>3.40429569103076</v>
      </c>
      <c r="I16" s="73">
        <v>37284.693399999996</v>
      </c>
      <c r="J16" s="74">
        <v>3.4854950975293599</v>
      </c>
      <c r="K16" s="73">
        <v>-55490.195</v>
      </c>
      <c r="L16" s="74">
        <v>-5.3639995401836096</v>
      </c>
      <c r="M16" s="74">
        <v>-1.67191498245771</v>
      </c>
      <c r="N16" s="73">
        <v>16661002.2467</v>
      </c>
      <c r="O16" s="73">
        <v>222098085.5686</v>
      </c>
      <c r="P16" s="73">
        <v>70082</v>
      </c>
      <c r="Q16" s="73">
        <v>65204</v>
      </c>
      <c r="R16" s="74">
        <v>7.4811361266179999</v>
      </c>
      <c r="S16" s="73">
        <v>15.263692657172999</v>
      </c>
      <c r="T16" s="73">
        <v>14.970774624256199</v>
      </c>
      <c r="U16" s="75">
        <v>1.9190509105225799</v>
      </c>
      <c r="V16" s="60"/>
      <c r="W16" s="60"/>
    </row>
    <row r="17" spans="1:23" ht="12" thickBot="1" x14ac:dyDescent="0.2">
      <c r="A17" s="58"/>
      <c r="B17" s="47" t="s">
        <v>15</v>
      </c>
      <c r="C17" s="48"/>
      <c r="D17" s="73">
        <v>489616.07699999999</v>
      </c>
      <c r="E17" s="73">
        <v>872933.64309999999</v>
      </c>
      <c r="F17" s="74">
        <v>56.088579111380596</v>
      </c>
      <c r="G17" s="73">
        <v>1365056.9859</v>
      </c>
      <c r="H17" s="74">
        <v>-64.132187735943504</v>
      </c>
      <c r="I17" s="73">
        <v>63224.811099999999</v>
      </c>
      <c r="J17" s="74">
        <v>12.9131403297445</v>
      </c>
      <c r="K17" s="73">
        <v>44338.639000000003</v>
      </c>
      <c r="L17" s="74">
        <v>3.2481163393165602</v>
      </c>
      <c r="M17" s="74">
        <v>0.42595290532034602</v>
      </c>
      <c r="N17" s="73">
        <v>10887852.4826</v>
      </c>
      <c r="O17" s="73">
        <v>216773063.06529999</v>
      </c>
      <c r="P17" s="73">
        <v>18675</v>
      </c>
      <c r="Q17" s="73">
        <v>17133</v>
      </c>
      <c r="R17" s="74">
        <v>9.0001751006829007</v>
      </c>
      <c r="S17" s="73">
        <v>26.217728353413701</v>
      </c>
      <c r="T17" s="73">
        <v>26.524603577890598</v>
      </c>
      <c r="U17" s="75">
        <v>-1.1704874668785099</v>
      </c>
      <c r="V17" s="40"/>
      <c r="W17" s="40"/>
    </row>
    <row r="18" spans="1:23" ht="12" thickBot="1" x14ac:dyDescent="0.2">
      <c r="A18" s="58"/>
      <c r="B18" s="47" t="s">
        <v>16</v>
      </c>
      <c r="C18" s="48"/>
      <c r="D18" s="73">
        <v>2164272.0339000002</v>
      </c>
      <c r="E18" s="73">
        <v>2664554.5495000002</v>
      </c>
      <c r="F18" s="74">
        <v>81.224534671512799</v>
      </c>
      <c r="G18" s="73">
        <v>1704371.5401000001</v>
      </c>
      <c r="H18" s="74">
        <v>26.983582099300701</v>
      </c>
      <c r="I18" s="73">
        <v>299031.12060000002</v>
      </c>
      <c r="J18" s="74">
        <v>13.8167067686565</v>
      </c>
      <c r="K18" s="73">
        <v>271868.08519999997</v>
      </c>
      <c r="L18" s="74">
        <v>15.9512218318342</v>
      </c>
      <c r="M18" s="74">
        <v>9.9912556415062997E-2</v>
      </c>
      <c r="N18" s="73">
        <v>36309436.006800003</v>
      </c>
      <c r="O18" s="73">
        <v>498501511.76010001</v>
      </c>
      <c r="P18" s="73">
        <v>107175</v>
      </c>
      <c r="Q18" s="73">
        <v>104735</v>
      </c>
      <c r="R18" s="74">
        <v>2.32968921563947</v>
      </c>
      <c r="S18" s="73">
        <v>20.1938141721484</v>
      </c>
      <c r="T18" s="73">
        <v>20.437273462548301</v>
      </c>
      <c r="U18" s="75">
        <v>-1.20561320572993</v>
      </c>
      <c r="V18" s="40"/>
      <c r="W18" s="40"/>
    </row>
    <row r="19" spans="1:23" ht="12" thickBot="1" x14ac:dyDescent="0.2">
      <c r="A19" s="58"/>
      <c r="B19" s="47" t="s">
        <v>17</v>
      </c>
      <c r="C19" s="48"/>
      <c r="D19" s="73">
        <v>478172.95480000001</v>
      </c>
      <c r="E19" s="73">
        <v>705643.51540000003</v>
      </c>
      <c r="F19" s="74">
        <v>67.764096794532804</v>
      </c>
      <c r="G19" s="73">
        <v>425059.19520000002</v>
      </c>
      <c r="H19" s="74">
        <v>12.495614775492299</v>
      </c>
      <c r="I19" s="73">
        <v>52778.161899999999</v>
      </c>
      <c r="J19" s="74">
        <v>11.037462777892801</v>
      </c>
      <c r="K19" s="73">
        <v>44249.842400000001</v>
      </c>
      <c r="L19" s="74">
        <v>10.410277650664501</v>
      </c>
      <c r="M19" s="74">
        <v>0.19273107060828801</v>
      </c>
      <c r="N19" s="73">
        <v>8441143.0530999992</v>
      </c>
      <c r="O19" s="73">
        <v>148003442.02430001</v>
      </c>
      <c r="P19" s="73">
        <v>11820</v>
      </c>
      <c r="Q19" s="73">
        <v>11398</v>
      </c>
      <c r="R19" s="74">
        <v>3.7024039305141301</v>
      </c>
      <c r="S19" s="73">
        <v>40.454564703891698</v>
      </c>
      <c r="T19" s="73">
        <v>39.114730496578296</v>
      </c>
      <c r="U19" s="75">
        <v>3.3119481500303301</v>
      </c>
      <c r="V19" s="40"/>
      <c r="W19" s="40"/>
    </row>
    <row r="20" spans="1:23" ht="12" thickBot="1" x14ac:dyDescent="0.2">
      <c r="A20" s="58"/>
      <c r="B20" s="47" t="s">
        <v>18</v>
      </c>
      <c r="C20" s="48"/>
      <c r="D20" s="73">
        <v>1185507.6709</v>
      </c>
      <c r="E20" s="73">
        <v>1299889.1773000001</v>
      </c>
      <c r="F20" s="74">
        <v>91.200672457510393</v>
      </c>
      <c r="G20" s="73">
        <v>905691.04579999996</v>
      </c>
      <c r="H20" s="74">
        <v>30.8953728092605</v>
      </c>
      <c r="I20" s="73">
        <v>95639.210399999996</v>
      </c>
      <c r="J20" s="74">
        <v>8.0673632695597597</v>
      </c>
      <c r="K20" s="73">
        <v>69100.670700000002</v>
      </c>
      <c r="L20" s="74">
        <v>7.6296073611904998</v>
      </c>
      <c r="M20" s="74">
        <v>0.38405618109289902</v>
      </c>
      <c r="N20" s="73">
        <v>17530380.076900002</v>
      </c>
      <c r="O20" s="73">
        <v>237844263.60170001</v>
      </c>
      <c r="P20" s="73">
        <v>49853</v>
      </c>
      <c r="Q20" s="73">
        <v>48695</v>
      </c>
      <c r="R20" s="74">
        <v>2.3780675634048598</v>
      </c>
      <c r="S20" s="73">
        <v>23.780066814434399</v>
      </c>
      <c r="T20" s="73">
        <v>21.6930898018277</v>
      </c>
      <c r="U20" s="75">
        <v>8.7761612651985903</v>
      </c>
      <c r="V20" s="40"/>
      <c r="W20" s="40"/>
    </row>
    <row r="21" spans="1:23" ht="12" thickBot="1" x14ac:dyDescent="0.2">
      <c r="A21" s="58"/>
      <c r="B21" s="47" t="s">
        <v>19</v>
      </c>
      <c r="C21" s="48"/>
      <c r="D21" s="73">
        <v>409394.03350000002</v>
      </c>
      <c r="E21" s="73">
        <v>503378.21139999997</v>
      </c>
      <c r="F21" s="74">
        <v>81.329311485570599</v>
      </c>
      <c r="G21" s="73">
        <v>359009.64899999998</v>
      </c>
      <c r="H21" s="74">
        <v>14.034270287816099</v>
      </c>
      <c r="I21" s="73">
        <v>55847.730900000002</v>
      </c>
      <c r="J21" s="74">
        <v>13.6415595563388</v>
      </c>
      <c r="K21" s="73">
        <v>20492.211500000001</v>
      </c>
      <c r="L21" s="74">
        <v>5.7079834921094301</v>
      </c>
      <c r="M21" s="74">
        <v>1.72531497637529</v>
      </c>
      <c r="N21" s="73">
        <v>6600162.4209000003</v>
      </c>
      <c r="O21" s="73">
        <v>90293546.783999994</v>
      </c>
      <c r="P21" s="73">
        <v>35769</v>
      </c>
      <c r="Q21" s="73">
        <v>34279</v>
      </c>
      <c r="R21" s="74">
        <v>4.34668455905949</v>
      </c>
      <c r="S21" s="73">
        <v>11.4454984343985</v>
      </c>
      <c r="T21" s="73">
        <v>11.596840193704599</v>
      </c>
      <c r="U21" s="75">
        <v>-1.32228194493702</v>
      </c>
      <c r="V21" s="40"/>
      <c r="W21" s="40"/>
    </row>
    <row r="22" spans="1:23" ht="12" thickBot="1" x14ac:dyDescent="0.2">
      <c r="A22" s="58"/>
      <c r="B22" s="47" t="s">
        <v>20</v>
      </c>
      <c r="C22" s="48"/>
      <c r="D22" s="73">
        <v>1555170.0282999999</v>
      </c>
      <c r="E22" s="73">
        <v>1714492.236</v>
      </c>
      <c r="F22" s="74">
        <v>90.707324048797901</v>
      </c>
      <c r="G22" s="73">
        <v>1129947.767</v>
      </c>
      <c r="H22" s="74">
        <v>37.632028109490498</v>
      </c>
      <c r="I22" s="73">
        <v>202358.9883</v>
      </c>
      <c r="J22" s="74">
        <v>13.012016989628099</v>
      </c>
      <c r="K22" s="73">
        <v>132448.29240000001</v>
      </c>
      <c r="L22" s="74">
        <v>11.721629642372701</v>
      </c>
      <c r="M22" s="74">
        <v>0.52783387866463705</v>
      </c>
      <c r="N22" s="73">
        <v>25046394.375</v>
      </c>
      <c r="O22" s="73">
        <v>293529944.04909998</v>
      </c>
      <c r="P22" s="73">
        <v>95284</v>
      </c>
      <c r="Q22" s="73">
        <v>89467</v>
      </c>
      <c r="R22" s="74">
        <v>6.5018386667709898</v>
      </c>
      <c r="S22" s="73">
        <v>16.321418373494001</v>
      </c>
      <c r="T22" s="73">
        <v>15.9970661975924</v>
      </c>
      <c r="U22" s="75">
        <v>1.98727934349331</v>
      </c>
      <c r="V22" s="40"/>
      <c r="W22" s="40"/>
    </row>
    <row r="23" spans="1:23" ht="12" thickBot="1" x14ac:dyDescent="0.2">
      <c r="A23" s="58"/>
      <c r="B23" s="47" t="s">
        <v>21</v>
      </c>
      <c r="C23" s="48"/>
      <c r="D23" s="73">
        <v>2953047.3711999999</v>
      </c>
      <c r="E23" s="73">
        <v>3892010.0576999998</v>
      </c>
      <c r="F23" s="74">
        <v>75.874607912629997</v>
      </c>
      <c r="G23" s="73">
        <v>2315731.4344000001</v>
      </c>
      <c r="H23" s="74">
        <v>27.521150653859301</v>
      </c>
      <c r="I23" s="73">
        <v>344269.7169</v>
      </c>
      <c r="J23" s="74">
        <v>11.6581169762984</v>
      </c>
      <c r="K23" s="73">
        <v>187021.34349999999</v>
      </c>
      <c r="L23" s="74">
        <v>8.0761240583348002</v>
      </c>
      <c r="M23" s="74">
        <v>0.84080442615363904</v>
      </c>
      <c r="N23" s="73">
        <v>48778215.165899999</v>
      </c>
      <c r="O23" s="73">
        <v>629279055.62670004</v>
      </c>
      <c r="P23" s="73">
        <v>97430</v>
      </c>
      <c r="Q23" s="73">
        <v>93438</v>
      </c>
      <c r="R23" s="74">
        <v>4.2723517198570304</v>
      </c>
      <c r="S23" s="73">
        <v>30.3094259591502</v>
      </c>
      <c r="T23" s="73">
        <v>29.7766283342965</v>
      </c>
      <c r="U23" s="75">
        <v>1.7578611537272599</v>
      </c>
      <c r="V23" s="40"/>
      <c r="W23" s="40"/>
    </row>
    <row r="24" spans="1:23" ht="12" thickBot="1" x14ac:dyDescent="0.2">
      <c r="A24" s="58"/>
      <c r="B24" s="47" t="s">
        <v>22</v>
      </c>
      <c r="C24" s="48"/>
      <c r="D24" s="73">
        <v>316018.93469999998</v>
      </c>
      <c r="E24" s="73">
        <v>399517.96610000002</v>
      </c>
      <c r="F24" s="74">
        <v>79.100055946144806</v>
      </c>
      <c r="G24" s="73">
        <v>264139.61040000001</v>
      </c>
      <c r="H24" s="74">
        <v>19.640872575467402</v>
      </c>
      <c r="I24" s="73">
        <v>45079.742899999997</v>
      </c>
      <c r="J24" s="74">
        <v>14.264886672944</v>
      </c>
      <c r="K24" s="73">
        <v>45924.520600000003</v>
      </c>
      <c r="L24" s="74">
        <v>17.386457309622799</v>
      </c>
      <c r="M24" s="74">
        <v>-1.8394916026625002E-2</v>
      </c>
      <c r="N24" s="73">
        <v>5108780.4719000002</v>
      </c>
      <c r="O24" s="73">
        <v>59229533.220799997</v>
      </c>
      <c r="P24" s="73">
        <v>31555</v>
      </c>
      <c r="Q24" s="73">
        <v>30770</v>
      </c>
      <c r="R24" s="74">
        <v>2.5511862203444902</v>
      </c>
      <c r="S24" s="73">
        <v>10.014860868325099</v>
      </c>
      <c r="T24" s="73">
        <v>9.6187597172570705</v>
      </c>
      <c r="U24" s="75">
        <v>3.9551338383627499</v>
      </c>
      <c r="V24" s="40"/>
      <c r="W24" s="40"/>
    </row>
    <row r="25" spans="1:23" ht="12" thickBot="1" x14ac:dyDescent="0.2">
      <c r="A25" s="58"/>
      <c r="B25" s="47" t="s">
        <v>23</v>
      </c>
      <c r="C25" s="48"/>
      <c r="D25" s="73">
        <v>285158.8799</v>
      </c>
      <c r="E25" s="73">
        <v>384549.78940000001</v>
      </c>
      <c r="F25" s="74">
        <v>74.153955550183397</v>
      </c>
      <c r="G25" s="73">
        <v>252610.6048</v>
      </c>
      <c r="H25" s="74">
        <v>12.884761954380201</v>
      </c>
      <c r="I25" s="73">
        <v>23896.820400000001</v>
      </c>
      <c r="J25" s="74">
        <v>8.3801775376520506</v>
      </c>
      <c r="K25" s="73">
        <v>15143.974099999999</v>
      </c>
      <c r="L25" s="74">
        <v>5.9949874677628703</v>
      </c>
      <c r="M25" s="74">
        <v>0.57797551964909899</v>
      </c>
      <c r="N25" s="73">
        <v>4691006.2301000003</v>
      </c>
      <c r="O25" s="73">
        <v>66218172.5999</v>
      </c>
      <c r="P25" s="73">
        <v>21379</v>
      </c>
      <c r="Q25" s="73">
        <v>19532</v>
      </c>
      <c r="R25" s="74">
        <v>9.4562768789678397</v>
      </c>
      <c r="S25" s="73">
        <v>13.338270260536</v>
      </c>
      <c r="T25" s="73">
        <v>13.1252518994471</v>
      </c>
      <c r="U25" s="75">
        <v>1.5970463705420399</v>
      </c>
      <c r="V25" s="40"/>
      <c r="W25" s="40"/>
    </row>
    <row r="26" spans="1:23" ht="12" thickBot="1" x14ac:dyDescent="0.2">
      <c r="A26" s="58"/>
      <c r="B26" s="47" t="s">
        <v>24</v>
      </c>
      <c r="C26" s="48"/>
      <c r="D26" s="73">
        <v>831943.66850000003</v>
      </c>
      <c r="E26" s="73">
        <v>1021001.3732</v>
      </c>
      <c r="F26" s="74">
        <v>81.483109654646299</v>
      </c>
      <c r="G26" s="73">
        <v>610664.83790000004</v>
      </c>
      <c r="H26" s="74">
        <v>36.235724879944001</v>
      </c>
      <c r="I26" s="73">
        <v>128715.2196</v>
      </c>
      <c r="J26" s="74">
        <v>15.4716268028188</v>
      </c>
      <c r="K26" s="73">
        <v>110851.7686</v>
      </c>
      <c r="L26" s="74">
        <v>18.152636556118999</v>
      </c>
      <c r="M26" s="74">
        <v>0.16114718985187201</v>
      </c>
      <c r="N26" s="73">
        <v>11523713.088199999</v>
      </c>
      <c r="O26" s="73">
        <v>140246717.92609999</v>
      </c>
      <c r="P26" s="73">
        <v>48934</v>
      </c>
      <c r="Q26" s="73">
        <v>48072</v>
      </c>
      <c r="R26" s="74">
        <v>1.7931436179064799</v>
      </c>
      <c r="S26" s="73">
        <v>17.001341981035701</v>
      </c>
      <c r="T26" s="73">
        <v>13.888897809535701</v>
      </c>
      <c r="U26" s="75">
        <v>18.3070499668308</v>
      </c>
      <c r="V26" s="40"/>
      <c r="W26" s="40"/>
    </row>
    <row r="27" spans="1:23" ht="12" thickBot="1" x14ac:dyDescent="0.2">
      <c r="A27" s="58"/>
      <c r="B27" s="47" t="s">
        <v>25</v>
      </c>
      <c r="C27" s="48"/>
      <c r="D27" s="73">
        <v>280561.83399999997</v>
      </c>
      <c r="E27" s="73">
        <v>370428.18</v>
      </c>
      <c r="F27" s="74">
        <v>75.739873246144498</v>
      </c>
      <c r="G27" s="73">
        <v>239767.35140000001</v>
      </c>
      <c r="H27" s="74">
        <v>17.014194118507501</v>
      </c>
      <c r="I27" s="73">
        <v>79216.1489</v>
      </c>
      <c r="J27" s="74">
        <v>28.234827157567</v>
      </c>
      <c r="K27" s="73">
        <v>24079.076400000002</v>
      </c>
      <c r="L27" s="74">
        <v>10.0426835678012</v>
      </c>
      <c r="M27" s="74">
        <v>2.28983336337601</v>
      </c>
      <c r="N27" s="73">
        <v>4659469.5565999998</v>
      </c>
      <c r="O27" s="73">
        <v>52564282.580499999</v>
      </c>
      <c r="P27" s="73">
        <v>37044</v>
      </c>
      <c r="Q27" s="73">
        <v>37560</v>
      </c>
      <c r="R27" s="74">
        <v>-1.3738019169329001</v>
      </c>
      <c r="S27" s="73">
        <v>7.5737456538170802</v>
      </c>
      <c r="T27" s="73">
        <v>7.4855596379126697</v>
      </c>
      <c r="U27" s="75">
        <v>1.16436463455786</v>
      </c>
      <c r="V27" s="40"/>
      <c r="W27" s="40"/>
    </row>
    <row r="28" spans="1:23" ht="12" thickBot="1" x14ac:dyDescent="0.2">
      <c r="A28" s="58"/>
      <c r="B28" s="47" t="s">
        <v>26</v>
      </c>
      <c r="C28" s="48"/>
      <c r="D28" s="73">
        <v>1017126.9817</v>
      </c>
      <c r="E28" s="73">
        <v>1218491.7439999999</v>
      </c>
      <c r="F28" s="74">
        <v>83.474261250308501</v>
      </c>
      <c r="G28" s="73">
        <v>913949.24890000001</v>
      </c>
      <c r="H28" s="74">
        <v>11.289219059393201</v>
      </c>
      <c r="I28" s="73">
        <v>28341.5936</v>
      </c>
      <c r="J28" s="74">
        <v>2.7864361195718699</v>
      </c>
      <c r="K28" s="73">
        <v>29534.998599999999</v>
      </c>
      <c r="L28" s="74">
        <v>3.2315797223475302</v>
      </c>
      <c r="M28" s="74">
        <v>-4.0406468818995997E-2</v>
      </c>
      <c r="N28" s="73">
        <v>16234407.1021</v>
      </c>
      <c r="O28" s="73">
        <v>185674823.73969999</v>
      </c>
      <c r="P28" s="73">
        <v>48530</v>
      </c>
      <c r="Q28" s="73">
        <v>45713</v>
      </c>
      <c r="R28" s="74">
        <v>6.1623608163979604</v>
      </c>
      <c r="S28" s="73">
        <v>20.958726183803801</v>
      </c>
      <c r="T28" s="73">
        <v>19.770301973180501</v>
      </c>
      <c r="U28" s="75">
        <v>5.6703074423564503</v>
      </c>
      <c r="V28" s="40"/>
      <c r="W28" s="40"/>
    </row>
    <row r="29" spans="1:23" ht="12" thickBot="1" x14ac:dyDescent="0.2">
      <c r="A29" s="58"/>
      <c r="B29" s="47" t="s">
        <v>27</v>
      </c>
      <c r="C29" s="48"/>
      <c r="D29" s="73">
        <v>651398.41890000005</v>
      </c>
      <c r="E29" s="73">
        <v>730287.75749999995</v>
      </c>
      <c r="F29" s="74">
        <v>89.197499507582805</v>
      </c>
      <c r="G29" s="73">
        <v>521630.09019999998</v>
      </c>
      <c r="H29" s="74">
        <v>24.8774622357857</v>
      </c>
      <c r="I29" s="73">
        <v>100304.8316</v>
      </c>
      <c r="J29" s="74">
        <v>15.398384259111699</v>
      </c>
      <c r="K29" s="73">
        <v>79370.575899999996</v>
      </c>
      <c r="L29" s="74">
        <v>15.215873737185699</v>
      </c>
      <c r="M29" s="74">
        <v>0.26375335522795401</v>
      </c>
      <c r="N29" s="73">
        <v>11108909.1524</v>
      </c>
      <c r="O29" s="73">
        <v>139919278.64649999</v>
      </c>
      <c r="P29" s="73">
        <v>97925</v>
      </c>
      <c r="Q29" s="73">
        <v>97740</v>
      </c>
      <c r="R29" s="74">
        <v>0.18927767546552701</v>
      </c>
      <c r="S29" s="73">
        <v>6.6520134684707699</v>
      </c>
      <c r="T29" s="73">
        <v>6.4854027491303503</v>
      </c>
      <c r="U29" s="75">
        <v>2.50466599519266</v>
      </c>
      <c r="V29" s="40"/>
      <c r="W29" s="40"/>
    </row>
    <row r="30" spans="1:23" ht="12" thickBot="1" x14ac:dyDescent="0.2">
      <c r="A30" s="58"/>
      <c r="B30" s="47" t="s">
        <v>28</v>
      </c>
      <c r="C30" s="48"/>
      <c r="D30" s="73">
        <v>1338891.3263999999</v>
      </c>
      <c r="E30" s="73">
        <v>1863517.4912</v>
      </c>
      <c r="F30" s="74">
        <v>71.847532031364494</v>
      </c>
      <c r="G30" s="73">
        <v>1321678.7990000001</v>
      </c>
      <c r="H30" s="74">
        <v>1.3023230313615699</v>
      </c>
      <c r="I30" s="73">
        <v>131223.5336</v>
      </c>
      <c r="J30" s="74">
        <v>9.8009099777226005</v>
      </c>
      <c r="K30" s="73">
        <v>110131.8159</v>
      </c>
      <c r="L30" s="74">
        <v>8.3327216857323592</v>
      </c>
      <c r="M30" s="74">
        <v>0.19151339263443501</v>
      </c>
      <c r="N30" s="73">
        <v>20943787.715799998</v>
      </c>
      <c r="O30" s="73">
        <v>256994425.05950001</v>
      </c>
      <c r="P30" s="73">
        <v>82619</v>
      </c>
      <c r="Q30" s="73">
        <v>76182</v>
      </c>
      <c r="R30" s="74">
        <v>8.4495025071539303</v>
      </c>
      <c r="S30" s="73">
        <v>16.205610409227901</v>
      </c>
      <c r="T30" s="73">
        <v>16.0445050641884</v>
      </c>
      <c r="U30" s="75">
        <v>0.99413314877526204</v>
      </c>
      <c r="V30" s="40"/>
      <c r="W30" s="40"/>
    </row>
    <row r="31" spans="1:23" ht="12" thickBot="1" x14ac:dyDescent="0.2">
      <c r="A31" s="58"/>
      <c r="B31" s="47" t="s">
        <v>29</v>
      </c>
      <c r="C31" s="48"/>
      <c r="D31" s="73">
        <v>963096.79819999996</v>
      </c>
      <c r="E31" s="73">
        <v>1100348.6794</v>
      </c>
      <c r="F31" s="74">
        <v>87.526510117243802</v>
      </c>
      <c r="G31" s="73">
        <v>917208.07429999998</v>
      </c>
      <c r="H31" s="74">
        <v>5.0030876510787099</v>
      </c>
      <c r="I31" s="73">
        <v>41123.487300000001</v>
      </c>
      <c r="J31" s="74">
        <v>4.2699225432852197</v>
      </c>
      <c r="K31" s="73">
        <v>-32494.866600000001</v>
      </c>
      <c r="L31" s="74">
        <v>-3.5428020653655499</v>
      </c>
      <c r="M31" s="74">
        <v>-2.26553796346405</v>
      </c>
      <c r="N31" s="73">
        <v>15846762.874299999</v>
      </c>
      <c r="O31" s="73">
        <v>245890251.80050001</v>
      </c>
      <c r="P31" s="73">
        <v>33099</v>
      </c>
      <c r="Q31" s="73">
        <v>30926</v>
      </c>
      <c r="R31" s="74">
        <v>7.0264502360473298</v>
      </c>
      <c r="S31" s="73">
        <v>29.097459083356</v>
      </c>
      <c r="T31" s="73">
        <v>27.506615249304801</v>
      </c>
      <c r="U31" s="75">
        <v>5.4672946854015301</v>
      </c>
      <c r="V31" s="40"/>
      <c r="W31" s="40"/>
    </row>
    <row r="32" spans="1:23" ht="12" thickBot="1" x14ac:dyDescent="0.2">
      <c r="A32" s="58"/>
      <c r="B32" s="47" t="s">
        <v>30</v>
      </c>
      <c r="C32" s="48"/>
      <c r="D32" s="73">
        <v>132872.14480000001</v>
      </c>
      <c r="E32" s="73">
        <v>193089.6728</v>
      </c>
      <c r="F32" s="74">
        <v>68.813698253881995</v>
      </c>
      <c r="G32" s="73">
        <v>118561.06050000001</v>
      </c>
      <c r="H32" s="74">
        <v>12.070644644748301</v>
      </c>
      <c r="I32" s="73">
        <v>34091.557500000003</v>
      </c>
      <c r="J32" s="74">
        <v>25.657414916659</v>
      </c>
      <c r="K32" s="73">
        <v>32806.793899999997</v>
      </c>
      <c r="L32" s="74">
        <v>27.670799975680001</v>
      </c>
      <c r="M32" s="74">
        <v>3.9161510384591001E-2</v>
      </c>
      <c r="N32" s="73">
        <v>2129316.2034</v>
      </c>
      <c r="O32" s="73">
        <v>26842117.680199999</v>
      </c>
      <c r="P32" s="73">
        <v>28097</v>
      </c>
      <c r="Q32" s="73">
        <v>27683</v>
      </c>
      <c r="R32" s="74">
        <v>1.49550265505907</v>
      </c>
      <c r="S32" s="73">
        <v>4.7290509591771404</v>
      </c>
      <c r="T32" s="73">
        <v>4.6597796517718502</v>
      </c>
      <c r="U32" s="75">
        <v>1.4648035727097199</v>
      </c>
      <c r="V32" s="40"/>
      <c r="W32" s="40"/>
    </row>
    <row r="33" spans="1:23" ht="12" thickBot="1" x14ac:dyDescent="0.2">
      <c r="A33" s="58"/>
      <c r="B33" s="47" t="s">
        <v>31</v>
      </c>
      <c r="C33" s="48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3">
        <v>0</v>
      </c>
      <c r="O33" s="73">
        <v>172.99539999999999</v>
      </c>
      <c r="P33" s="76"/>
      <c r="Q33" s="76"/>
      <c r="R33" s="76"/>
      <c r="S33" s="76"/>
      <c r="T33" s="76"/>
      <c r="U33" s="77"/>
      <c r="V33" s="40"/>
      <c r="W33" s="40"/>
    </row>
    <row r="34" spans="1:23" ht="12" thickBot="1" x14ac:dyDescent="0.2">
      <c r="A34" s="58"/>
      <c r="B34" s="47" t="s">
        <v>71</v>
      </c>
      <c r="C34" s="48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3">
        <v>1</v>
      </c>
      <c r="P34" s="76"/>
      <c r="Q34" s="76"/>
      <c r="R34" s="76"/>
      <c r="S34" s="76"/>
      <c r="T34" s="76"/>
      <c r="U34" s="77"/>
      <c r="V34" s="40"/>
      <c r="W34" s="40"/>
    </row>
    <row r="35" spans="1:23" ht="12" customHeight="1" thickBot="1" x14ac:dyDescent="0.2">
      <c r="A35" s="58"/>
      <c r="B35" s="47" t="s">
        <v>32</v>
      </c>
      <c r="C35" s="48"/>
      <c r="D35" s="73">
        <v>160195.71650000001</v>
      </c>
      <c r="E35" s="73">
        <v>226350.41699999999</v>
      </c>
      <c r="F35" s="74">
        <v>70.7733251050295</v>
      </c>
      <c r="G35" s="73">
        <v>134044.79920000001</v>
      </c>
      <c r="H35" s="74">
        <v>19.509087600617601</v>
      </c>
      <c r="I35" s="73">
        <v>22352.534599999999</v>
      </c>
      <c r="J35" s="74">
        <v>13.953266097474</v>
      </c>
      <c r="K35" s="73">
        <v>20314.473000000002</v>
      </c>
      <c r="L35" s="74">
        <v>15.154987825891</v>
      </c>
      <c r="M35" s="74">
        <v>0.10032559545108501</v>
      </c>
      <c r="N35" s="73">
        <v>2786827.0841000001</v>
      </c>
      <c r="O35" s="73">
        <v>37988707.4014</v>
      </c>
      <c r="P35" s="73">
        <v>10780</v>
      </c>
      <c r="Q35" s="73">
        <v>10335</v>
      </c>
      <c r="R35" s="74">
        <v>4.30575713594581</v>
      </c>
      <c r="S35" s="73">
        <v>14.8604560760668</v>
      </c>
      <c r="T35" s="73">
        <v>14.485653894533099</v>
      </c>
      <c r="U35" s="75">
        <v>2.52214453994638</v>
      </c>
      <c r="V35" s="40"/>
      <c r="W35" s="40"/>
    </row>
    <row r="36" spans="1:23" ht="12" customHeight="1" thickBot="1" x14ac:dyDescent="0.2">
      <c r="A36" s="58"/>
      <c r="B36" s="47" t="s">
        <v>70</v>
      </c>
      <c r="C36" s="48"/>
      <c r="D36" s="73">
        <v>74523.98</v>
      </c>
      <c r="E36" s="76"/>
      <c r="F36" s="76"/>
      <c r="G36" s="76"/>
      <c r="H36" s="76"/>
      <c r="I36" s="73">
        <v>2861.49</v>
      </c>
      <c r="J36" s="74">
        <v>3.8396902580887402</v>
      </c>
      <c r="K36" s="76"/>
      <c r="L36" s="76"/>
      <c r="M36" s="76"/>
      <c r="N36" s="73">
        <v>1590009.21</v>
      </c>
      <c r="O36" s="73">
        <v>12319935.109999999</v>
      </c>
      <c r="P36" s="73">
        <v>63</v>
      </c>
      <c r="Q36" s="73">
        <v>67</v>
      </c>
      <c r="R36" s="74">
        <v>-5.9701492537313401</v>
      </c>
      <c r="S36" s="73">
        <v>1182.9203174603199</v>
      </c>
      <c r="T36" s="73">
        <v>1062.5471641791</v>
      </c>
      <c r="U36" s="75">
        <v>10.1759308302058</v>
      </c>
      <c r="V36" s="40"/>
      <c r="W36" s="40"/>
    </row>
    <row r="37" spans="1:23" ht="12" customHeight="1" thickBot="1" x14ac:dyDescent="0.2">
      <c r="A37" s="58"/>
      <c r="B37" s="47" t="s">
        <v>36</v>
      </c>
      <c r="C37" s="48"/>
      <c r="D37" s="73">
        <v>322363.37</v>
      </c>
      <c r="E37" s="73">
        <v>277262.29930000001</v>
      </c>
      <c r="F37" s="74">
        <v>116.26657169541799</v>
      </c>
      <c r="G37" s="73">
        <v>702261.63</v>
      </c>
      <c r="H37" s="74">
        <v>-54.096399941429198</v>
      </c>
      <c r="I37" s="73">
        <v>-42154.239999999998</v>
      </c>
      <c r="J37" s="74">
        <v>-13.0766221981114</v>
      </c>
      <c r="K37" s="73">
        <v>-102241.43</v>
      </c>
      <c r="L37" s="74">
        <v>-14.5588802851154</v>
      </c>
      <c r="M37" s="74">
        <v>-0.58769903746455798</v>
      </c>
      <c r="N37" s="73">
        <v>4360714.43</v>
      </c>
      <c r="O37" s="73">
        <v>98170189.159999996</v>
      </c>
      <c r="P37" s="73">
        <v>125</v>
      </c>
      <c r="Q37" s="73">
        <v>143</v>
      </c>
      <c r="R37" s="74">
        <v>-12.587412587412601</v>
      </c>
      <c r="S37" s="73">
        <v>2578.9069599999998</v>
      </c>
      <c r="T37" s="73">
        <v>2323.55594405594</v>
      </c>
      <c r="U37" s="75">
        <v>9.9015210670514406</v>
      </c>
      <c r="V37" s="40"/>
      <c r="W37" s="40"/>
    </row>
    <row r="38" spans="1:23" ht="12" customHeight="1" thickBot="1" x14ac:dyDescent="0.2">
      <c r="A38" s="58"/>
      <c r="B38" s="47" t="s">
        <v>37</v>
      </c>
      <c r="C38" s="48"/>
      <c r="D38" s="73">
        <v>355811.16</v>
      </c>
      <c r="E38" s="73">
        <v>282207.90399999998</v>
      </c>
      <c r="F38" s="74">
        <v>126.081217059037</v>
      </c>
      <c r="G38" s="73">
        <v>923196.64</v>
      </c>
      <c r="H38" s="74">
        <v>-61.458789538055498</v>
      </c>
      <c r="I38" s="73">
        <v>-9078.66</v>
      </c>
      <c r="J38" s="74">
        <v>-2.5515388556109402</v>
      </c>
      <c r="K38" s="73">
        <v>-31484.94</v>
      </c>
      <c r="L38" s="74">
        <v>-3.4104261904592699</v>
      </c>
      <c r="M38" s="74">
        <v>-0.711650713007552</v>
      </c>
      <c r="N38" s="73">
        <v>6571018.3600000003</v>
      </c>
      <c r="O38" s="73">
        <v>104232023.45999999</v>
      </c>
      <c r="P38" s="73">
        <v>139</v>
      </c>
      <c r="Q38" s="73">
        <v>124</v>
      </c>
      <c r="R38" s="74">
        <v>12.0967741935484</v>
      </c>
      <c r="S38" s="73">
        <v>2559.7925179856102</v>
      </c>
      <c r="T38" s="73">
        <v>2568.7345967741899</v>
      </c>
      <c r="U38" s="75">
        <v>-0.34932826491808</v>
      </c>
      <c r="V38" s="40"/>
      <c r="W38" s="40"/>
    </row>
    <row r="39" spans="1:23" ht="12" thickBot="1" x14ac:dyDescent="0.2">
      <c r="A39" s="58"/>
      <c r="B39" s="47" t="s">
        <v>38</v>
      </c>
      <c r="C39" s="48"/>
      <c r="D39" s="73">
        <v>340355.06</v>
      </c>
      <c r="E39" s="73">
        <v>160523.10310000001</v>
      </c>
      <c r="F39" s="74">
        <v>212.02870703787201</v>
      </c>
      <c r="G39" s="73">
        <v>558090.48</v>
      </c>
      <c r="H39" s="74">
        <v>-39.014358388625404</v>
      </c>
      <c r="I39" s="73">
        <v>-68439.66</v>
      </c>
      <c r="J39" s="74">
        <v>-20.1083127719623</v>
      </c>
      <c r="K39" s="73">
        <v>-83183.7</v>
      </c>
      <c r="L39" s="74">
        <v>-14.9050562553943</v>
      </c>
      <c r="M39" s="74">
        <v>-0.17724674425398201</v>
      </c>
      <c r="N39" s="73">
        <v>4015094.61</v>
      </c>
      <c r="O39" s="73">
        <v>66324044.990000002</v>
      </c>
      <c r="P39" s="73">
        <v>181</v>
      </c>
      <c r="Q39" s="73">
        <v>145</v>
      </c>
      <c r="R39" s="74">
        <v>24.827586206896601</v>
      </c>
      <c r="S39" s="73">
        <v>1880.4146961326001</v>
      </c>
      <c r="T39" s="73">
        <v>2084.7167586206901</v>
      </c>
      <c r="U39" s="75">
        <v>-10.864734407164301</v>
      </c>
      <c r="V39" s="40"/>
      <c r="W39" s="40"/>
    </row>
    <row r="40" spans="1:23" ht="12" customHeight="1" thickBot="1" x14ac:dyDescent="0.2">
      <c r="A40" s="58"/>
      <c r="B40" s="47" t="s">
        <v>73</v>
      </c>
      <c r="C40" s="48"/>
      <c r="D40" s="76"/>
      <c r="E40" s="76"/>
      <c r="F40" s="76"/>
      <c r="G40" s="73">
        <v>426.56</v>
      </c>
      <c r="H40" s="76"/>
      <c r="I40" s="76"/>
      <c r="J40" s="76"/>
      <c r="K40" s="73">
        <v>425.65</v>
      </c>
      <c r="L40" s="74">
        <v>99.786665416354097</v>
      </c>
      <c r="M40" s="76"/>
      <c r="N40" s="73">
        <v>146.63999999999999</v>
      </c>
      <c r="O40" s="73">
        <v>3829.68</v>
      </c>
      <c r="P40" s="76"/>
      <c r="Q40" s="76"/>
      <c r="R40" s="76"/>
      <c r="S40" s="76"/>
      <c r="T40" s="76"/>
      <c r="U40" s="77"/>
      <c r="V40" s="40"/>
      <c r="W40" s="40"/>
    </row>
    <row r="41" spans="1:23" ht="12" customHeight="1" thickBot="1" x14ac:dyDescent="0.2">
      <c r="A41" s="58"/>
      <c r="B41" s="47" t="s">
        <v>33</v>
      </c>
      <c r="C41" s="48"/>
      <c r="D41" s="73">
        <v>203959.40160000001</v>
      </c>
      <c r="E41" s="73">
        <v>146907.43919999999</v>
      </c>
      <c r="F41" s="74">
        <v>138.835312024144</v>
      </c>
      <c r="G41" s="73">
        <v>224051.2831</v>
      </c>
      <c r="H41" s="74">
        <v>-8.9675369058397596</v>
      </c>
      <c r="I41" s="73">
        <v>13956.837299999999</v>
      </c>
      <c r="J41" s="74">
        <v>6.84294873906906</v>
      </c>
      <c r="K41" s="73">
        <v>13064.580099999999</v>
      </c>
      <c r="L41" s="74">
        <v>5.8310668518550397</v>
      </c>
      <c r="M41" s="74">
        <v>6.8295895709651999E-2</v>
      </c>
      <c r="N41" s="73">
        <v>3156133.267</v>
      </c>
      <c r="O41" s="73">
        <v>42496909.771700002</v>
      </c>
      <c r="P41" s="73">
        <v>309</v>
      </c>
      <c r="Q41" s="73">
        <v>221</v>
      </c>
      <c r="R41" s="74">
        <v>39.8190045248869</v>
      </c>
      <c r="S41" s="73">
        <v>660.06278834951502</v>
      </c>
      <c r="T41" s="73">
        <v>685.30378823529395</v>
      </c>
      <c r="U41" s="75">
        <v>-3.82403012732994</v>
      </c>
      <c r="V41" s="40"/>
      <c r="W41" s="40"/>
    </row>
    <row r="42" spans="1:23" ht="12" thickBot="1" x14ac:dyDescent="0.2">
      <c r="A42" s="58"/>
      <c r="B42" s="47" t="s">
        <v>34</v>
      </c>
      <c r="C42" s="48"/>
      <c r="D42" s="73">
        <v>371658.1323</v>
      </c>
      <c r="E42" s="73">
        <v>463091.96870000003</v>
      </c>
      <c r="F42" s="74">
        <v>80.255793108078606</v>
      </c>
      <c r="G42" s="73">
        <v>512620.12640000001</v>
      </c>
      <c r="H42" s="74">
        <v>-27.498333920273499</v>
      </c>
      <c r="I42" s="73">
        <v>21936.900300000001</v>
      </c>
      <c r="J42" s="74">
        <v>5.9024405477807997</v>
      </c>
      <c r="K42" s="73">
        <v>27722.951400000002</v>
      </c>
      <c r="L42" s="74">
        <v>5.4080887527166004</v>
      </c>
      <c r="M42" s="74">
        <v>-0.20870978044567101</v>
      </c>
      <c r="N42" s="73">
        <v>6656371.2646000003</v>
      </c>
      <c r="O42" s="73">
        <v>108563560.31910001</v>
      </c>
      <c r="P42" s="73">
        <v>1877</v>
      </c>
      <c r="Q42" s="73">
        <v>1713</v>
      </c>
      <c r="R42" s="74">
        <v>9.5738470519556298</v>
      </c>
      <c r="S42" s="73">
        <v>198.00646366542401</v>
      </c>
      <c r="T42" s="73">
        <v>193.542502977233</v>
      </c>
      <c r="U42" s="75">
        <v>2.2544520040181601</v>
      </c>
      <c r="V42" s="40"/>
      <c r="W42" s="40"/>
    </row>
    <row r="43" spans="1:23" ht="12" thickBot="1" x14ac:dyDescent="0.2">
      <c r="A43" s="58"/>
      <c r="B43" s="47" t="s">
        <v>39</v>
      </c>
      <c r="C43" s="48"/>
      <c r="D43" s="73">
        <v>112291.53</v>
      </c>
      <c r="E43" s="73">
        <v>118874.8936</v>
      </c>
      <c r="F43" s="74">
        <v>94.461939438488798</v>
      </c>
      <c r="G43" s="73">
        <v>231589.91</v>
      </c>
      <c r="H43" s="74">
        <v>-51.512771001120001</v>
      </c>
      <c r="I43" s="73">
        <v>-2361.5300000000002</v>
      </c>
      <c r="J43" s="74">
        <v>-2.1030348415414801</v>
      </c>
      <c r="K43" s="73">
        <v>-29379.38</v>
      </c>
      <c r="L43" s="74">
        <v>-12.6859499189753</v>
      </c>
      <c r="M43" s="74">
        <v>-0.91961947461110505</v>
      </c>
      <c r="N43" s="73">
        <v>1664384.68</v>
      </c>
      <c r="O43" s="73">
        <v>44360250.869999997</v>
      </c>
      <c r="P43" s="73">
        <v>83</v>
      </c>
      <c r="Q43" s="73">
        <v>75</v>
      </c>
      <c r="R43" s="74">
        <v>10.6666666666667</v>
      </c>
      <c r="S43" s="73">
        <v>1352.91</v>
      </c>
      <c r="T43" s="73">
        <v>1563.20213333333</v>
      </c>
      <c r="U43" s="75">
        <v>-15.543689774880299</v>
      </c>
      <c r="V43" s="40"/>
      <c r="W43" s="40"/>
    </row>
    <row r="44" spans="1:23" ht="12" thickBot="1" x14ac:dyDescent="0.2">
      <c r="A44" s="58"/>
      <c r="B44" s="47" t="s">
        <v>40</v>
      </c>
      <c r="C44" s="48"/>
      <c r="D44" s="73">
        <v>63592.34</v>
      </c>
      <c r="E44" s="73">
        <v>24277.3014</v>
      </c>
      <c r="F44" s="74">
        <v>261.94155170804902</v>
      </c>
      <c r="G44" s="73">
        <v>95691.520000000004</v>
      </c>
      <c r="H44" s="74">
        <v>-33.544435285383699</v>
      </c>
      <c r="I44" s="73">
        <v>8445.18</v>
      </c>
      <c r="J44" s="74">
        <v>13.2801843744074</v>
      </c>
      <c r="K44" s="73">
        <v>13114.45</v>
      </c>
      <c r="L44" s="74">
        <v>13.704923905483</v>
      </c>
      <c r="M44" s="74">
        <v>-0.35604009317966101</v>
      </c>
      <c r="N44" s="73">
        <v>992009.11</v>
      </c>
      <c r="O44" s="73">
        <v>17078997.57</v>
      </c>
      <c r="P44" s="73">
        <v>61</v>
      </c>
      <c r="Q44" s="73">
        <v>45</v>
      </c>
      <c r="R44" s="74">
        <v>35.5555555555556</v>
      </c>
      <c r="S44" s="73">
        <v>1042.4973770491799</v>
      </c>
      <c r="T44" s="73">
        <v>1367.8824444444399</v>
      </c>
      <c r="U44" s="75">
        <v>-31.212075402652498</v>
      </c>
      <c r="V44" s="40"/>
      <c r="W44" s="40"/>
    </row>
    <row r="45" spans="1:23" ht="12" thickBot="1" x14ac:dyDescent="0.2">
      <c r="A45" s="59"/>
      <c r="B45" s="47" t="s">
        <v>35</v>
      </c>
      <c r="C45" s="48"/>
      <c r="D45" s="78">
        <v>42701.555</v>
      </c>
      <c r="E45" s="79"/>
      <c r="F45" s="79"/>
      <c r="G45" s="78">
        <v>17717.377</v>
      </c>
      <c r="H45" s="80">
        <v>141.01510624287101</v>
      </c>
      <c r="I45" s="78">
        <v>2428.3244</v>
      </c>
      <c r="J45" s="80">
        <v>5.6867352957052697</v>
      </c>
      <c r="K45" s="78">
        <v>2239.7853</v>
      </c>
      <c r="L45" s="80">
        <v>12.641743188057699</v>
      </c>
      <c r="M45" s="80">
        <v>8.4177309316209994E-2</v>
      </c>
      <c r="N45" s="78">
        <v>787758.22439999995</v>
      </c>
      <c r="O45" s="78">
        <v>5384823.3761</v>
      </c>
      <c r="P45" s="78">
        <v>20</v>
      </c>
      <c r="Q45" s="78">
        <v>26</v>
      </c>
      <c r="R45" s="80">
        <v>-23.076923076923102</v>
      </c>
      <c r="S45" s="78">
        <v>2135.0777499999999</v>
      </c>
      <c r="T45" s="78">
        <v>2203.1898461538499</v>
      </c>
      <c r="U45" s="81">
        <v>-3.1901459398303298</v>
      </c>
      <c r="V45" s="40"/>
      <c r="W45" s="40"/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9" workbookViewId="0">
      <selection activeCell="B32" sqref="B32:E37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142014</v>
      </c>
      <c r="D2" s="32">
        <v>726103.15244871797</v>
      </c>
      <c r="E2" s="32">
        <v>571528.84398034203</v>
      </c>
      <c r="F2" s="32">
        <v>154574.308468376</v>
      </c>
      <c r="G2" s="32">
        <v>571528.84398034203</v>
      </c>
      <c r="H2" s="32">
        <v>0.212882023645109</v>
      </c>
    </row>
    <row r="3" spans="1:8" ht="14.25" x14ac:dyDescent="0.2">
      <c r="A3" s="32">
        <v>2</v>
      </c>
      <c r="B3" s="33">
        <v>13</v>
      </c>
      <c r="C3" s="32">
        <v>18883</v>
      </c>
      <c r="D3" s="32">
        <v>128989.866827456</v>
      </c>
      <c r="E3" s="32">
        <v>102953.567570638</v>
      </c>
      <c r="F3" s="32">
        <v>26036.2992568187</v>
      </c>
      <c r="G3" s="32">
        <v>102953.567570638</v>
      </c>
      <c r="H3" s="32">
        <v>0.201847632664403</v>
      </c>
    </row>
    <row r="4" spans="1:8" ht="14.25" x14ac:dyDescent="0.2">
      <c r="A4" s="32">
        <v>3</v>
      </c>
      <c r="B4" s="33">
        <v>14</v>
      </c>
      <c r="C4" s="32">
        <v>147138</v>
      </c>
      <c r="D4" s="32">
        <v>212144.086411111</v>
      </c>
      <c r="E4" s="32">
        <v>151803.20768974401</v>
      </c>
      <c r="F4" s="32">
        <v>60340.878721367502</v>
      </c>
      <c r="G4" s="32">
        <v>151803.20768974401</v>
      </c>
      <c r="H4" s="32">
        <v>0.28443347039348399</v>
      </c>
    </row>
    <row r="5" spans="1:8" ht="14.25" x14ac:dyDescent="0.2">
      <c r="A5" s="32">
        <v>4</v>
      </c>
      <c r="B5" s="33">
        <v>15</v>
      </c>
      <c r="C5" s="32">
        <v>4630</v>
      </c>
      <c r="D5" s="32">
        <v>58486.1841589744</v>
      </c>
      <c r="E5" s="32">
        <v>44290.604424786303</v>
      </c>
      <c r="F5" s="32">
        <v>14195.579734188001</v>
      </c>
      <c r="G5" s="32">
        <v>44290.604424786303</v>
      </c>
      <c r="H5" s="32">
        <v>0.242716804632053</v>
      </c>
    </row>
    <row r="6" spans="1:8" ht="14.25" x14ac:dyDescent="0.2">
      <c r="A6" s="32">
        <v>5</v>
      </c>
      <c r="B6" s="33">
        <v>16</v>
      </c>
      <c r="C6" s="32">
        <v>3167</v>
      </c>
      <c r="D6" s="32">
        <v>151467.65432735</v>
      </c>
      <c r="E6" s="32">
        <v>133333.27684444399</v>
      </c>
      <c r="F6" s="32">
        <v>18134.377482905998</v>
      </c>
      <c r="G6" s="32">
        <v>133333.27684444399</v>
      </c>
      <c r="H6" s="32">
        <v>0.119724422771572</v>
      </c>
    </row>
    <row r="7" spans="1:8" ht="14.25" x14ac:dyDescent="0.2">
      <c r="A7" s="32">
        <v>6</v>
      </c>
      <c r="B7" s="33">
        <v>17</v>
      </c>
      <c r="C7" s="32">
        <v>27703</v>
      </c>
      <c r="D7" s="32">
        <v>299459.983547009</v>
      </c>
      <c r="E7" s="32">
        <v>218074.02694957299</v>
      </c>
      <c r="F7" s="32">
        <v>81385.956597435899</v>
      </c>
      <c r="G7" s="32">
        <v>218074.02694957299</v>
      </c>
      <c r="H7" s="32">
        <v>0.27177573321632198</v>
      </c>
    </row>
    <row r="8" spans="1:8" ht="14.25" x14ac:dyDescent="0.2">
      <c r="A8" s="32">
        <v>7</v>
      </c>
      <c r="B8" s="33">
        <v>18</v>
      </c>
      <c r="C8" s="32">
        <v>60976</v>
      </c>
      <c r="D8" s="32">
        <v>154866.818718803</v>
      </c>
      <c r="E8" s="32">
        <v>126872.131088034</v>
      </c>
      <c r="F8" s="32">
        <v>27994.6876307692</v>
      </c>
      <c r="G8" s="32">
        <v>126872.131088034</v>
      </c>
      <c r="H8" s="32">
        <v>0.18076620842583499</v>
      </c>
    </row>
    <row r="9" spans="1:8" ht="14.25" x14ac:dyDescent="0.2">
      <c r="A9" s="32">
        <v>8</v>
      </c>
      <c r="B9" s="33">
        <v>19</v>
      </c>
      <c r="C9" s="32">
        <v>24201</v>
      </c>
      <c r="D9" s="32">
        <v>130901.578987179</v>
      </c>
      <c r="E9" s="32">
        <v>108388.29427521399</v>
      </c>
      <c r="F9" s="32">
        <v>22513.2847119658</v>
      </c>
      <c r="G9" s="32">
        <v>108388.29427521399</v>
      </c>
      <c r="H9" s="32">
        <v>0.17198634948605701</v>
      </c>
    </row>
    <row r="10" spans="1:8" ht="14.25" x14ac:dyDescent="0.2">
      <c r="A10" s="32">
        <v>9</v>
      </c>
      <c r="B10" s="33">
        <v>21</v>
      </c>
      <c r="C10" s="32">
        <v>333648</v>
      </c>
      <c r="D10" s="32">
        <v>1069709.3322906001</v>
      </c>
      <c r="E10" s="32">
        <v>1032425.41648376</v>
      </c>
      <c r="F10" s="32">
        <v>37283.915806837598</v>
      </c>
      <c r="G10" s="32">
        <v>1032425.41648376</v>
      </c>
      <c r="H10" s="35">
        <v>3.4854249356692603E-2</v>
      </c>
    </row>
    <row r="11" spans="1:8" ht="14.25" x14ac:dyDescent="0.2">
      <c r="A11" s="32">
        <v>10</v>
      </c>
      <c r="B11" s="33">
        <v>22</v>
      </c>
      <c r="C11" s="32">
        <v>60120</v>
      </c>
      <c r="D11" s="32">
        <v>489616.05954871798</v>
      </c>
      <c r="E11" s="32">
        <v>426391.265845299</v>
      </c>
      <c r="F11" s="32">
        <v>63224.7937034188</v>
      </c>
      <c r="G11" s="32">
        <v>426391.265845299</v>
      </c>
      <c r="H11" s="32">
        <v>0.12913137236898101</v>
      </c>
    </row>
    <row r="12" spans="1:8" ht="14.25" x14ac:dyDescent="0.2">
      <c r="A12" s="32">
        <v>11</v>
      </c>
      <c r="B12" s="33">
        <v>23</v>
      </c>
      <c r="C12" s="32">
        <v>323906.35200000001</v>
      </c>
      <c r="D12" s="32">
        <v>2164271.8764496702</v>
      </c>
      <c r="E12" s="32">
        <v>1865240.90223525</v>
      </c>
      <c r="F12" s="32">
        <v>299030.974214416</v>
      </c>
      <c r="G12" s="32">
        <v>1865240.90223525</v>
      </c>
      <c r="H12" s="32">
        <v>0.138167010100854</v>
      </c>
    </row>
    <row r="13" spans="1:8" ht="14.25" x14ac:dyDescent="0.2">
      <c r="A13" s="32">
        <v>12</v>
      </c>
      <c r="B13" s="33">
        <v>24</v>
      </c>
      <c r="C13" s="32">
        <v>30469.378000000001</v>
      </c>
      <c r="D13" s="32">
        <v>478173.00338290603</v>
      </c>
      <c r="E13" s="32">
        <v>425394.79316752101</v>
      </c>
      <c r="F13" s="32">
        <v>52778.210215384599</v>
      </c>
      <c r="G13" s="32">
        <v>425394.79316752101</v>
      </c>
      <c r="H13" s="32">
        <v>0.110374717606384</v>
      </c>
    </row>
    <row r="14" spans="1:8" ht="14.25" x14ac:dyDescent="0.2">
      <c r="A14" s="32">
        <v>13</v>
      </c>
      <c r="B14" s="33">
        <v>25</v>
      </c>
      <c r="C14" s="32">
        <v>105985</v>
      </c>
      <c r="D14" s="32">
        <v>1185507.8488</v>
      </c>
      <c r="E14" s="32">
        <v>1089868.4605</v>
      </c>
      <c r="F14" s="32">
        <v>95639.388300000006</v>
      </c>
      <c r="G14" s="32">
        <v>1089868.4605</v>
      </c>
      <c r="H14" s="32">
        <v>8.0673770651799995E-2</v>
      </c>
    </row>
    <row r="15" spans="1:8" ht="14.25" x14ac:dyDescent="0.2">
      <c r="A15" s="32">
        <v>14</v>
      </c>
      <c r="B15" s="33">
        <v>26</v>
      </c>
      <c r="C15" s="32">
        <v>75023</v>
      </c>
      <c r="D15" s="32">
        <v>409393.60998444899</v>
      </c>
      <c r="E15" s="32">
        <v>353546.30268833699</v>
      </c>
      <c r="F15" s="32">
        <v>55847.307296112202</v>
      </c>
      <c r="G15" s="32">
        <v>353546.30268833699</v>
      </c>
      <c r="H15" s="32">
        <v>0.136414701974058</v>
      </c>
    </row>
    <row r="16" spans="1:8" ht="14.25" x14ac:dyDescent="0.2">
      <c r="A16" s="32">
        <v>15</v>
      </c>
      <c r="B16" s="33">
        <v>27</v>
      </c>
      <c r="C16" s="32">
        <v>224493.40100000001</v>
      </c>
      <c r="D16" s="32">
        <v>1555171.88622479</v>
      </c>
      <c r="E16" s="32">
        <v>1352811.0447923101</v>
      </c>
      <c r="F16" s="32">
        <v>202360.84143247901</v>
      </c>
      <c r="G16" s="32">
        <v>1352811.0447923101</v>
      </c>
      <c r="H16" s="32">
        <v>0.13012120603833299</v>
      </c>
    </row>
    <row r="17" spans="1:8" ht="14.25" x14ac:dyDescent="0.2">
      <c r="A17" s="32">
        <v>16</v>
      </c>
      <c r="B17" s="33">
        <v>29</v>
      </c>
      <c r="C17" s="32">
        <v>227649</v>
      </c>
      <c r="D17" s="32">
        <v>2953048.4846965801</v>
      </c>
      <c r="E17" s="32">
        <v>2608777.6918282099</v>
      </c>
      <c r="F17" s="32">
        <v>344270.79286837601</v>
      </c>
      <c r="G17" s="32">
        <v>2608777.6918282099</v>
      </c>
      <c r="H17" s="32">
        <v>0.116581490162614</v>
      </c>
    </row>
    <row r="18" spans="1:8" ht="14.25" x14ac:dyDescent="0.2">
      <c r="A18" s="32">
        <v>17</v>
      </c>
      <c r="B18" s="33">
        <v>31</v>
      </c>
      <c r="C18" s="32">
        <v>34791.712</v>
      </c>
      <c r="D18" s="32">
        <v>316018.94936319499</v>
      </c>
      <c r="E18" s="32">
        <v>270939.17080000398</v>
      </c>
      <c r="F18" s="32">
        <v>45079.778563190397</v>
      </c>
      <c r="G18" s="32">
        <v>270939.17080000398</v>
      </c>
      <c r="H18" s="32">
        <v>0.14264897296200099</v>
      </c>
    </row>
    <row r="19" spans="1:8" ht="14.25" x14ac:dyDescent="0.2">
      <c r="A19" s="32">
        <v>18</v>
      </c>
      <c r="B19" s="33">
        <v>32</v>
      </c>
      <c r="C19" s="32">
        <v>19625.052</v>
      </c>
      <c r="D19" s="32">
        <v>285158.88553265302</v>
      </c>
      <c r="E19" s="32">
        <v>261262.06953342599</v>
      </c>
      <c r="F19" s="32">
        <v>23896.815999226401</v>
      </c>
      <c r="G19" s="32">
        <v>261262.06953342599</v>
      </c>
      <c r="H19" s="32">
        <v>8.3801758288503406E-2</v>
      </c>
    </row>
    <row r="20" spans="1:8" ht="14.25" x14ac:dyDescent="0.2">
      <c r="A20" s="32">
        <v>19</v>
      </c>
      <c r="B20" s="33">
        <v>33</v>
      </c>
      <c r="C20" s="32">
        <v>87193.873999999996</v>
      </c>
      <c r="D20" s="32">
        <v>831943.39366734703</v>
      </c>
      <c r="E20" s="32">
        <v>703228.380568719</v>
      </c>
      <c r="F20" s="32">
        <v>128715.013098628</v>
      </c>
      <c r="G20" s="32">
        <v>703228.380568719</v>
      </c>
      <c r="H20" s="32">
        <v>0.15471607092308401</v>
      </c>
    </row>
    <row r="21" spans="1:8" ht="14.25" x14ac:dyDescent="0.2">
      <c r="A21" s="32">
        <v>20</v>
      </c>
      <c r="B21" s="33">
        <v>34</v>
      </c>
      <c r="C21" s="32">
        <v>53918.372000000003</v>
      </c>
      <c r="D21" s="32">
        <v>280561.78217984299</v>
      </c>
      <c r="E21" s="32">
        <v>201345.699598837</v>
      </c>
      <c r="F21" s="32">
        <v>79216.082581005307</v>
      </c>
      <c r="G21" s="32">
        <v>201345.699598837</v>
      </c>
      <c r="H21" s="32">
        <v>0.28234808734650502</v>
      </c>
    </row>
    <row r="22" spans="1:8" ht="14.25" x14ac:dyDescent="0.2">
      <c r="A22" s="32">
        <v>21</v>
      </c>
      <c r="B22" s="33">
        <v>35</v>
      </c>
      <c r="C22" s="32">
        <v>39702.79</v>
      </c>
      <c r="D22" s="32">
        <v>1017126.98074779</v>
      </c>
      <c r="E22" s="32">
        <v>988785.38097433595</v>
      </c>
      <c r="F22" s="32">
        <v>28341.5997734513</v>
      </c>
      <c r="G22" s="32">
        <v>988785.38097433595</v>
      </c>
      <c r="H22" s="32">
        <v>2.7864367291303899E-2</v>
      </c>
    </row>
    <row r="23" spans="1:8" ht="14.25" x14ac:dyDescent="0.2">
      <c r="A23" s="32">
        <v>22</v>
      </c>
      <c r="B23" s="33">
        <v>36</v>
      </c>
      <c r="C23" s="32">
        <v>127008.57799999999</v>
      </c>
      <c r="D23" s="32">
        <v>651398.41812212404</v>
      </c>
      <c r="E23" s="32">
        <v>551093.57350542897</v>
      </c>
      <c r="F23" s="32">
        <v>100304.844616695</v>
      </c>
      <c r="G23" s="32">
        <v>551093.57350542897</v>
      </c>
      <c r="H23" s="32">
        <v>0.15398386275769199</v>
      </c>
    </row>
    <row r="24" spans="1:8" ht="14.25" x14ac:dyDescent="0.2">
      <c r="A24" s="32">
        <v>23</v>
      </c>
      <c r="B24" s="33">
        <v>37</v>
      </c>
      <c r="C24" s="32">
        <v>157517.06200000001</v>
      </c>
      <c r="D24" s="32">
        <v>1338891.3342911501</v>
      </c>
      <c r="E24" s="32">
        <v>1207667.7817488001</v>
      </c>
      <c r="F24" s="32">
        <v>131223.552542352</v>
      </c>
      <c r="G24" s="32">
        <v>1207667.7817488001</v>
      </c>
      <c r="H24" s="32">
        <v>9.8009113347369198E-2</v>
      </c>
    </row>
    <row r="25" spans="1:8" ht="14.25" x14ac:dyDescent="0.2">
      <c r="A25" s="32">
        <v>24</v>
      </c>
      <c r="B25" s="33">
        <v>38</v>
      </c>
      <c r="C25" s="32">
        <v>191511.345</v>
      </c>
      <c r="D25" s="32">
        <v>963096.63254159305</v>
      </c>
      <c r="E25" s="32">
        <v>921973.26050708001</v>
      </c>
      <c r="F25" s="32">
        <v>41123.372034513297</v>
      </c>
      <c r="G25" s="32">
        <v>921973.26050708001</v>
      </c>
      <c r="H25" s="32">
        <v>4.2699113095214E-2</v>
      </c>
    </row>
    <row r="26" spans="1:8" ht="14.25" x14ac:dyDescent="0.2">
      <c r="A26" s="32">
        <v>25</v>
      </c>
      <c r="B26" s="33">
        <v>39</v>
      </c>
      <c r="C26" s="32">
        <v>89497.614000000001</v>
      </c>
      <c r="D26" s="32">
        <v>132872.12231314601</v>
      </c>
      <c r="E26" s="32">
        <v>98780.592849118504</v>
      </c>
      <c r="F26" s="32">
        <v>34091.529464027197</v>
      </c>
      <c r="G26" s="32">
        <v>98780.592849118504</v>
      </c>
      <c r="H26" s="32">
        <v>0.25657398158872002</v>
      </c>
    </row>
    <row r="27" spans="1:8" ht="14.25" x14ac:dyDescent="0.2">
      <c r="A27" s="32">
        <v>26</v>
      </c>
      <c r="B27" s="33">
        <v>42</v>
      </c>
      <c r="C27" s="32">
        <v>8333.8209999999999</v>
      </c>
      <c r="D27" s="32">
        <v>160195.7145</v>
      </c>
      <c r="E27" s="32">
        <v>137843.1808</v>
      </c>
      <c r="F27" s="32">
        <v>22352.5337</v>
      </c>
      <c r="G27" s="32">
        <v>137843.1808</v>
      </c>
      <c r="H27" s="32">
        <v>0.13953265709863899</v>
      </c>
    </row>
    <row r="28" spans="1:8" ht="14.25" x14ac:dyDescent="0.2">
      <c r="A28" s="32">
        <v>27</v>
      </c>
      <c r="B28" s="33">
        <v>75</v>
      </c>
      <c r="C28" s="32">
        <v>316</v>
      </c>
      <c r="D28" s="32">
        <v>203959.40170940201</v>
      </c>
      <c r="E28" s="32">
        <v>190002.56623931599</v>
      </c>
      <c r="F28" s="32">
        <v>13956.8354700855</v>
      </c>
      <c r="G28" s="32">
        <v>190002.56623931599</v>
      </c>
      <c r="H28" s="32">
        <v>6.8429478382030895E-2</v>
      </c>
    </row>
    <row r="29" spans="1:8" ht="14.25" x14ac:dyDescent="0.2">
      <c r="A29" s="32">
        <v>28</v>
      </c>
      <c r="B29" s="33">
        <v>76</v>
      </c>
      <c r="C29" s="32">
        <v>2005</v>
      </c>
      <c r="D29" s="32">
        <v>371658.123774359</v>
      </c>
      <c r="E29" s="32">
        <v>349721.23138034198</v>
      </c>
      <c r="F29" s="32">
        <v>21936.892394017101</v>
      </c>
      <c r="G29" s="32">
        <v>349721.23138034198</v>
      </c>
      <c r="H29" s="32">
        <v>5.9024385559604799E-2</v>
      </c>
    </row>
    <row r="30" spans="1:8" ht="14.25" x14ac:dyDescent="0.2">
      <c r="A30" s="32">
        <v>29</v>
      </c>
      <c r="B30" s="33">
        <v>99</v>
      </c>
      <c r="C30" s="32">
        <v>20</v>
      </c>
      <c r="D30" s="32">
        <v>42701.555101732098</v>
      </c>
      <c r="E30" s="32">
        <v>40273.230738975901</v>
      </c>
      <c r="F30" s="32">
        <v>2428.3243627562201</v>
      </c>
      <c r="G30" s="32">
        <v>40273.230738975901</v>
      </c>
      <c r="H30" s="32">
        <v>5.68673519493842E-2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64</v>
      </c>
      <c r="D32" s="38">
        <v>74523.98</v>
      </c>
      <c r="E32" s="38">
        <v>71662.490000000005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115</v>
      </c>
      <c r="D33" s="38">
        <v>322363.37</v>
      </c>
      <c r="E33" s="38">
        <v>364517.61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125</v>
      </c>
      <c r="D34" s="38">
        <v>355811.16</v>
      </c>
      <c r="E34" s="38">
        <v>364889.82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179</v>
      </c>
      <c r="D35" s="38">
        <v>340355.06</v>
      </c>
      <c r="E35" s="38">
        <v>408794.72</v>
      </c>
      <c r="F35" s="32"/>
      <c r="G35" s="32"/>
      <c r="H35" s="32"/>
    </row>
    <row r="36" spans="1:8" ht="14.25" x14ac:dyDescent="0.2">
      <c r="A36" s="32"/>
      <c r="B36" s="37">
        <v>77</v>
      </c>
      <c r="C36" s="38">
        <v>75</v>
      </c>
      <c r="D36" s="38">
        <v>112291.53</v>
      </c>
      <c r="E36" s="38">
        <v>114653.06</v>
      </c>
      <c r="F36" s="32"/>
      <c r="G36" s="32"/>
      <c r="H36" s="32"/>
    </row>
    <row r="37" spans="1:8" ht="14.25" x14ac:dyDescent="0.2">
      <c r="A37" s="32"/>
      <c r="B37" s="37">
        <v>78</v>
      </c>
      <c r="C37" s="38">
        <v>55</v>
      </c>
      <c r="D37" s="38">
        <v>63592.34</v>
      </c>
      <c r="E37" s="38">
        <v>55147.16</v>
      </c>
      <c r="F37" s="32"/>
      <c r="G37" s="32"/>
      <c r="H37" s="32"/>
    </row>
    <row r="38" spans="1:8" ht="14.25" x14ac:dyDescent="0.2">
      <c r="A38" s="32"/>
      <c r="B38" s="37">
        <v>74</v>
      </c>
      <c r="C38" s="38">
        <v>0</v>
      </c>
      <c r="D38" s="38">
        <v>0</v>
      </c>
      <c r="E38" s="38">
        <v>0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2015-07-19T02:05:25Z</dcterms:modified>
</cp:coreProperties>
</file>