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<sst xmlns="http://schemas.openxmlformats.org/spreadsheetml/2006/main" count="114" uniqueCount="72">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</sst>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14199819.493800001</v>
      </c>
      <c r="F3" s="25">
        <f>RA!I7</f>
        <v>1514210.2024999999</v>
      </c>
      <c r="G3" s="16">
        <f>SUM(G4:G38)</f>
        <v>12685782.131299999</v>
      </c>
      <c r="H3" s="27">
        <f>RA!J7</f>
        <v>10.6617130218367</v>
      </c>
      <c r="I3" s="20">
        <f>SUM(I4:I38)</f>
        <v>14199822.665112071</v>
      </c>
      <c r="J3" s="21">
        <f>SUM(J4:J38)</f>
        <v>12685782.170469092</v>
      </c>
      <c r="K3" s="22">
        <f>E3-I3</f>
        <v>-3.1713120695203543</v>
      </c>
      <c r="L3" s="22">
        <f>G3-J3</f>
        <v>-3.916909359395504E-2</v>
      </c>
    </row>
    <row r="4" spans="1:13" x14ac:dyDescent="0.15">
      <c r="A4" s="42">
        <f>RA!A8</f>
        <v>42107</v>
      </c>
      <c r="B4" s="12">
        <v>12</v>
      </c>
      <c r="C4" s="39" t="s">
        <v>6</v>
      </c>
      <c r="D4" s="39"/>
      <c r="E4" s="15">
        <f>VLOOKUP(C4,RA!B8:D36,3,0)</f>
        <v>580568.70400000003</v>
      </c>
      <c r="F4" s="25">
        <f>VLOOKUP(C4,RA!B8:I39,8,0)</f>
        <v>115612.9451</v>
      </c>
      <c r="G4" s="16">
        <f t="shared" ref="G4:G38" si="0">E4-F4</f>
        <v>464955.75890000002</v>
      </c>
      <c r="H4" s="27">
        <f>RA!J8</f>
        <v>19.913740493321502</v>
      </c>
      <c r="I4" s="20">
        <f>VLOOKUP(B4,RMS!B:D,3,FALSE)</f>
        <v>580569.119131624</v>
      </c>
      <c r="J4" s="21">
        <f>VLOOKUP(B4,RMS!B:E,4,FALSE)</f>
        <v>464955.77004615398</v>
      </c>
      <c r="K4" s="22">
        <f t="shared" ref="K4:K38" si="1">E4-I4</f>
        <v>-0.41513162397313863</v>
      </c>
      <c r="L4" s="22">
        <f t="shared" ref="L4:L38" si="2">G4-J4</f>
        <v>-1.1146153963636607E-2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62394.356800000001</v>
      </c>
      <c r="F5" s="25">
        <f>VLOOKUP(C5,RA!B9:I40,8,0)</f>
        <v>14407.979300000001</v>
      </c>
      <c r="G5" s="16">
        <f t="shared" si="0"/>
        <v>47986.377500000002</v>
      </c>
      <c r="H5" s="27">
        <f>RA!J9</f>
        <v>23.091798744209498</v>
      </c>
      <c r="I5" s="20">
        <f>VLOOKUP(B5,RMS!B:D,3,FALSE)</f>
        <v>62394.379599500797</v>
      </c>
      <c r="J5" s="21">
        <f>VLOOKUP(B5,RMS!B:E,4,FALSE)</f>
        <v>47986.371030928101</v>
      </c>
      <c r="K5" s="22">
        <f t="shared" si="1"/>
        <v>-2.2799500795372296E-2</v>
      </c>
      <c r="L5" s="22">
        <f t="shared" si="2"/>
        <v>6.4690719009377062E-3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114204.3468</v>
      </c>
      <c r="F6" s="25">
        <f>VLOOKUP(C6,RA!B10:I41,8,0)</f>
        <v>24441.047200000001</v>
      </c>
      <c r="G6" s="16">
        <f t="shared" si="0"/>
        <v>89763.299599999998</v>
      </c>
      <c r="H6" s="27">
        <f>RA!J10</f>
        <v>21.401153182726301</v>
      </c>
      <c r="I6" s="20">
        <f>VLOOKUP(B6,RMS!B:D,3,FALSE)</f>
        <v>114206.249923077</v>
      </c>
      <c r="J6" s="21">
        <f>VLOOKUP(B6,RMS!B:E,4,FALSE)</f>
        <v>89763.299578632505</v>
      </c>
      <c r="K6" s="22">
        <f>E6-I6</f>
        <v>-1.9031230770051479</v>
      </c>
      <c r="L6" s="22">
        <f t="shared" si="2"/>
        <v>2.1367493900470436E-5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40795.745199999998</v>
      </c>
      <c r="F7" s="25">
        <f>VLOOKUP(C7,RA!B11:I42,8,0)</f>
        <v>7917.8230000000003</v>
      </c>
      <c r="G7" s="16">
        <f t="shared" si="0"/>
        <v>32877.922200000001</v>
      </c>
      <c r="H7" s="27">
        <f>RA!J11</f>
        <v>19.4084529187617</v>
      </c>
      <c r="I7" s="20">
        <f>VLOOKUP(B7,RMS!B:D,3,FALSE)</f>
        <v>40795.757669230799</v>
      </c>
      <c r="J7" s="21">
        <f>VLOOKUP(B7,RMS!B:E,4,FALSE)</f>
        <v>32877.922083760699</v>
      </c>
      <c r="K7" s="22">
        <f t="shared" si="1"/>
        <v>-1.2469230801798403E-2</v>
      </c>
      <c r="L7" s="22">
        <f t="shared" si="2"/>
        <v>1.1623930186033249E-4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102867.0797</v>
      </c>
      <c r="F8" s="25">
        <f>VLOOKUP(C8,RA!B12:I43,8,0)</f>
        <v>12868.872300000001</v>
      </c>
      <c r="G8" s="16">
        <f t="shared" si="0"/>
        <v>89998.207399999999</v>
      </c>
      <c r="H8" s="27">
        <f>RA!J12</f>
        <v>12.5101950376453</v>
      </c>
      <c r="I8" s="20">
        <f>VLOOKUP(B8,RMS!B:D,3,FALSE)</f>
        <v>102867.09578632499</v>
      </c>
      <c r="J8" s="21">
        <f>VLOOKUP(B8,RMS!B:E,4,FALSE)</f>
        <v>89998.208988888902</v>
      </c>
      <c r="K8" s="22">
        <f t="shared" si="1"/>
        <v>-1.6086324991192669E-2</v>
      </c>
      <c r="L8" s="22">
        <f t="shared" si="2"/>
        <v>-1.5888889029156417E-3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217815.11900000001</v>
      </c>
      <c r="F9" s="25">
        <f>VLOOKUP(C9,RA!B13:I44,8,0)</f>
        <v>48411.116800000003</v>
      </c>
      <c r="G9" s="16">
        <f t="shared" si="0"/>
        <v>169404.00219999999</v>
      </c>
      <c r="H9" s="27">
        <f>RA!J13</f>
        <v>22.225783509546002</v>
      </c>
      <c r="I9" s="20">
        <f>VLOOKUP(B9,RMS!B:D,3,FALSE)</f>
        <v>217815.21745470099</v>
      </c>
      <c r="J9" s="21">
        <f>VLOOKUP(B9,RMS!B:E,4,FALSE)</f>
        <v>169404.00056239299</v>
      </c>
      <c r="K9" s="22">
        <f t="shared" si="1"/>
        <v>-9.8454700986621901E-2</v>
      </c>
      <c r="L9" s="22">
        <f t="shared" si="2"/>
        <v>1.6376069979742169E-3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130195.81050000001</v>
      </c>
      <c r="F10" s="25">
        <f>VLOOKUP(C10,RA!B14:I45,8,0)</f>
        <v>20814.3773</v>
      </c>
      <c r="G10" s="16">
        <f t="shared" si="0"/>
        <v>109381.4332</v>
      </c>
      <c r="H10" s="27">
        <f>RA!J14</f>
        <v>15.9869793198914</v>
      </c>
      <c r="I10" s="20">
        <f>VLOOKUP(B10,RMS!B:D,3,FALSE)</f>
        <v>130195.82075641</v>
      </c>
      <c r="J10" s="21">
        <f>VLOOKUP(B10,RMS!B:E,4,FALSE)</f>
        <v>109381.432705983</v>
      </c>
      <c r="K10" s="22">
        <f t="shared" si="1"/>
        <v>-1.0256409994326532E-2</v>
      </c>
      <c r="L10" s="22">
        <f t="shared" si="2"/>
        <v>4.9401700380258262E-4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86136.514200000005</v>
      </c>
      <c r="F11" s="25">
        <f>VLOOKUP(C11,RA!B15:I46,8,0)</f>
        <v>17655.369600000002</v>
      </c>
      <c r="G11" s="16">
        <f t="shared" si="0"/>
        <v>68481.1446</v>
      </c>
      <c r="H11" s="27">
        <f>RA!J15</f>
        <v>20.4969631798729</v>
      </c>
      <c r="I11" s="20">
        <f>VLOOKUP(B11,RMS!B:D,3,FALSE)</f>
        <v>86136.555894871795</v>
      </c>
      <c r="J11" s="21">
        <f>VLOOKUP(B11,RMS!B:E,4,FALSE)</f>
        <v>68481.143445299094</v>
      </c>
      <c r="K11" s="22">
        <f t="shared" si="1"/>
        <v>-4.169487179024145E-2</v>
      </c>
      <c r="L11" s="22">
        <f t="shared" si="2"/>
        <v>1.1547009053174406E-3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684105.40789999999</v>
      </c>
      <c r="F12" s="25">
        <f>VLOOKUP(C12,RA!B16:I47,8,0)</f>
        <v>37241.635399999999</v>
      </c>
      <c r="G12" s="16">
        <f t="shared" si="0"/>
        <v>646863.77249999996</v>
      </c>
      <c r="H12" s="27">
        <f>RA!J16</f>
        <v>5.4438446137007901</v>
      </c>
      <c r="I12" s="20">
        <f>VLOOKUP(B12,RMS!B:D,3,FALSE)</f>
        <v>684104.94991623901</v>
      </c>
      <c r="J12" s="21">
        <f>VLOOKUP(B12,RMS!B:E,4,FALSE)</f>
        <v>646863.77311111102</v>
      </c>
      <c r="K12" s="22">
        <f t="shared" si="1"/>
        <v>0.45798376097809523</v>
      </c>
      <c r="L12" s="22">
        <f t="shared" si="2"/>
        <v>-6.1111105605959892E-4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645436.0257</v>
      </c>
      <c r="F13" s="25">
        <f>VLOOKUP(C13,RA!B17:I48,8,0)</f>
        <v>27214.632699999998</v>
      </c>
      <c r="G13" s="16">
        <f t="shared" si="0"/>
        <v>618221.39300000004</v>
      </c>
      <c r="H13" s="27">
        <f>RA!J17</f>
        <v>4.2164725265350196</v>
      </c>
      <c r="I13" s="20">
        <f>VLOOKUP(B13,RMS!B:D,3,FALSE)</f>
        <v>645436.12205811997</v>
      </c>
      <c r="J13" s="21">
        <f>VLOOKUP(B13,RMS!B:E,4,FALSE)</f>
        <v>618221.39277606795</v>
      </c>
      <c r="K13" s="22">
        <f t="shared" si="1"/>
        <v>-9.635811997577548E-2</v>
      </c>
      <c r="L13" s="22">
        <f t="shared" si="2"/>
        <v>2.2393208928406239E-4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1308469.3898</v>
      </c>
      <c r="F14" s="25">
        <f>VLOOKUP(C14,RA!B18:I49,8,0)</f>
        <v>172488.2372</v>
      </c>
      <c r="G14" s="16">
        <f t="shared" si="0"/>
        <v>1135981.1525999999</v>
      </c>
      <c r="H14" s="27">
        <f>RA!J18</f>
        <v>13.1824434369355</v>
      </c>
      <c r="I14" s="20">
        <f>VLOOKUP(B14,RMS!B:D,3,FALSE)</f>
        <v>1308469.2638098099</v>
      </c>
      <c r="J14" s="21">
        <f>VLOOKUP(B14,RMS!B:E,4,FALSE)</f>
        <v>1135981.14119924</v>
      </c>
      <c r="K14" s="22">
        <f t="shared" si="1"/>
        <v>0.12599019007757306</v>
      </c>
      <c r="L14" s="22">
        <f t="shared" si="2"/>
        <v>1.1400759918615222E-2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431443.91590000002</v>
      </c>
      <c r="F15" s="25">
        <f>VLOOKUP(C15,RA!B19:I50,8,0)</f>
        <v>49031.880499999999</v>
      </c>
      <c r="G15" s="16">
        <f t="shared" si="0"/>
        <v>382412.03540000005</v>
      </c>
      <c r="H15" s="27">
        <f>RA!J19</f>
        <v>11.3646012130496</v>
      </c>
      <c r="I15" s="20">
        <f>VLOOKUP(B15,RMS!B:D,3,FALSE)</f>
        <v>431443.97308119701</v>
      </c>
      <c r="J15" s="21">
        <f>VLOOKUP(B15,RMS!B:E,4,FALSE)</f>
        <v>382412.03545042698</v>
      </c>
      <c r="K15" s="22">
        <f t="shared" si="1"/>
        <v>-5.7181196985766292E-2</v>
      </c>
      <c r="L15" s="22">
        <f t="shared" si="2"/>
        <v>-5.0426926463842392E-5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834000.70680000004</v>
      </c>
      <c r="F16" s="25">
        <f>VLOOKUP(C16,RA!B20:I51,8,0)</f>
        <v>57308.9568</v>
      </c>
      <c r="G16" s="16">
        <f t="shared" si="0"/>
        <v>776691.75</v>
      </c>
      <c r="H16" s="27">
        <f>RA!J20</f>
        <v>6.8715717304233799</v>
      </c>
      <c r="I16" s="20">
        <f>VLOOKUP(B16,RMS!B:D,3,FALSE)</f>
        <v>834000.81259999995</v>
      </c>
      <c r="J16" s="21">
        <f>VLOOKUP(B16,RMS!B:E,4,FALSE)</f>
        <v>776691.75</v>
      </c>
      <c r="K16" s="22">
        <f t="shared" si="1"/>
        <v>-0.10579999990295619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309989.64049999998</v>
      </c>
      <c r="F17" s="25">
        <f>VLOOKUP(C17,RA!B21:I52,8,0)</f>
        <v>9686.3096999999998</v>
      </c>
      <c r="G17" s="16">
        <f t="shared" si="0"/>
        <v>300303.3308</v>
      </c>
      <c r="H17" s="27">
        <f>RA!J21</f>
        <v>3.1247204533597999</v>
      </c>
      <c r="I17" s="20">
        <f>VLOOKUP(B17,RMS!B:D,3,FALSE)</f>
        <v>309989.13885160699</v>
      </c>
      <c r="J17" s="21">
        <f>VLOOKUP(B17,RMS!B:E,4,FALSE)</f>
        <v>300303.33036926098</v>
      </c>
      <c r="K17" s="22">
        <f t="shared" si="1"/>
        <v>0.5016483929939568</v>
      </c>
      <c r="L17" s="22">
        <f t="shared" si="2"/>
        <v>4.3073901906609535E-4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981434.35919999995</v>
      </c>
      <c r="F18" s="25">
        <f>VLOOKUP(C18,RA!B22:I53,8,0)</f>
        <v>108172.8952</v>
      </c>
      <c r="G18" s="16">
        <f t="shared" si="0"/>
        <v>873261.46399999992</v>
      </c>
      <c r="H18" s="27">
        <f>RA!J22</f>
        <v>11.021918499794101</v>
      </c>
      <c r="I18" s="20">
        <f>VLOOKUP(B18,RMS!B:D,3,FALSE)</f>
        <v>981435.20786666695</v>
      </c>
      <c r="J18" s="21">
        <f>VLOOKUP(B18,RMS!B:E,4,FALSE)</f>
        <v>873261.46360000002</v>
      </c>
      <c r="K18" s="22">
        <f t="shared" si="1"/>
        <v>-0.84866666700690985</v>
      </c>
      <c r="L18" s="22">
        <f t="shared" si="2"/>
        <v>3.999999025836587E-4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2259273.3735000002</v>
      </c>
      <c r="F19" s="25">
        <f>VLOOKUP(C19,RA!B23:I54,8,0)</f>
        <v>234101.77119999999</v>
      </c>
      <c r="G19" s="16">
        <f t="shared" si="0"/>
        <v>2025171.6023000001</v>
      </c>
      <c r="H19" s="27">
        <f>RA!J23</f>
        <v>10.3618169428225</v>
      </c>
      <c r="I19" s="20">
        <f>VLOOKUP(B19,RMS!B:D,3,FALSE)</f>
        <v>2259274.2423786302</v>
      </c>
      <c r="J19" s="21">
        <f>VLOOKUP(B19,RMS!B:E,4,FALSE)</f>
        <v>2025171.6347401701</v>
      </c>
      <c r="K19" s="22">
        <f t="shared" si="1"/>
        <v>-0.86887862998992205</v>
      </c>
      <c r="L19" s="22">
        <f t="shared" si="2"/>
        <v>-3.2440169947221875E-2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190083.89970000001</v>
      </c>
      <c r="F20" s="25">
        <f>VLOOKUP(C20,RA!B24:I55,8,0)</f>
        <v>27673.391500000002</v>
      </c>
      <c r="G20" s="16">
        <f t="shared" si="0"/>
        <v>162410.50820000001</v>
      </c>
      <c r="H20" s="27">
        <f>RA!J24</f>
        <v>14.5585141843552</v>
      </c>
      <c r="I20" s="20">
        <f>VLOOKUP(B20,RMS!B:D,3,FALSE)</f>
        <v>190083.884376681</v>
      </c>
      <c r="J20" s="21">
        <f>VLOOKUP(B20,RMS!B:E,4,FALSE)</f>
        <v>162410.520662689</v>
      </c>
      <c r="K20" s="22">
        <f t="shared" si="1"/>
        <v>1.5323319006711245E-2</v>
      </c>
      <c r="L20" s="22">
        <f t="shared" si="2"/>
        <v>-1.2462688988307491E-2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171010.63250000001</v>
      </c>
      <c r="F21" s="25">
        <f>VLOOKUP(C21,RA!B25:I56,8,0)</f>
        <v>14235.503500000001</v>
      </c>
      <c r="G21" s="16">
        <f t="shared" si="0"/>
        <v>156775.12900000002</v>
      </c>
      <c r="H21" s="27">
        <f>RA!J25</f>
        <v>8.3243382542310602</v>
      </c>
      <c r="I21" s="20">
        <f>VLOOKUP(B21,RMS!B:D,3,FALSE)</f>
        <v>171010.63267326201</v>
      </c>
      <c r="J21" s="21">
        <f>VLOOKUP(B21,RMS!B:E,4,FALSE)</f>
        <v>156775.12972527099</v>
      </c>
      <c r="K21" s="22">
        <f t="shared" si="1"/>
        <v>-1.7326200031675398E-4</v>
      </c>
      <c r="L21" s="22">
        <f t="shared" si="2"/>
        <v>-7.2527097654528916E-4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505545.11560000002</v>
      </c>
      <c r="F22" s="25">
        <f>VLOOKUP(C22,RA!B26:I57,8,0)</f>
        <v>103297.5733</v>
      </c>
      <c r="G22" s="16">
        <f t="shared" si="0"/>
        <v>402247.54230000003</v>
      </c>
      <c r="H22" s="27">
        <f>RA!J26</f>
        <v>20.432908975374499</v>
      </c>
      <c r="I22" s="20">
        <f>VLOOKUP(B22,RMS!B:D,3,FALSE)</f>
        <v>505545.09214378602</v>
      </c>
      <c r="J22" s="21">
        <f>VLOOKUP(B22,RMS!B:E,4,FALSE)</f>
        <v>402247.52105805499</v>
      </c>
      <c r="K22" s="22">
        <f t="shared" si="1"/>
        <v>2.3456213995814323E-2</v>
      </c>
      <c r="L22" s="22">
        <f t="shared" si="2"/>
        <v>2.1241945039946586E-2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212674.79860000001</v>
      </c>
      <c r="F23" s="25">
        <f>VLOOKUP(C23,RA!B27:I58,8,0)</f>
        <v>60339.548199999997</v>
      </c>
      <c r="G23" s="16">
        <f t="shared" si="0"/>
        <v>152335.25040000002</v>
      </c>
      <c r="H23" s="27">
        <f>RA!J27</f>
        <v>28.371743430441398</v>
      </c>
      <c r="I23" s="20">
        <f>VLOOKUP(B23,RMS!B:D,3,FALSE)</f>
        <v>212674.74625861901</v>
      </c>
      <c r="J23" s="21">
        <f>VLOOKUP(B23,RMS!B:E,4,FALSE)</f>
        <v>152335.26985087799</v>
      </c>
      <c r="K23" s="22">
        <f t="shared" si="1"/>
        <v>5.2341381000587717E-2</v>
      </c>
      <c r="L23" s="22">
        <f t="shared" si="2"/>
        <v>-1.9450877967756242E-2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646753.86609999998</v>
      </c>
      <c r="F24" s="25">
        <f>VLOOKUP(C24,RA!B28:I59,8,0)</f>
        <v>24658.706699999999</v>
      </c>
      <c r="G24" s="16">
        <f t="shared" si="0"/>
        <v>622095.1594</v>
      </c>
      <c r="H24" s="27">
        <f>RA!J28</f>
        <v>3.81268794706939</v>
      </c>
      <c r="I24" s="20">
        <f>VLOOKUP(B24,RMS!B:D,3,FALSE)</f>
        <v>646753.86134955799</v>
      </c>
      <c r="J24" s="21">
        <f>VLOOKUP(B24,RMS!B:E,4,FALSE)</f>
        <v>622095.16213451303</v>
      </c>
      <c r="K24" s="22">
        <f t="shared" si="1"/>
        <v>4.7504419926553965E-3</v>
      </c>
      <c r="L24" s="22">
        <f t="shared" si="2"/>
        <v>-2.734513022005558E-3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721633.30240000004</v>
      </c>
      <c r="F25" s="25">
        <f>VLOOKUP(C25,RA!B29:I60,8,0)</f>
        <v>94409.261499999993</v>
      </c>
      <c r="G25" s="16">
        <f t="shared" si="0"/>
        <v>627224.04090000002</v>
      </c>
      <c r="H25" s="27">
        <f>RA!J29</f>
        <v>13.082719600940599</v>
      </c>
      <c r="I25" s="20">
        <f>VLOOKUP(B25,RMS!B:D,3,FALSE)</f>
        <v>721633.30810088501</v>
      </c>
      <c r="J25" s="21">
        <f>VLOOKUP(B25,RMS!B:E,4,FALSE)</f>
        <v>627223.99224269402</v>
      </c>
      <c r="K25" s="22">
        <f t="shared" si="1"/>
        <v>-5.7008849689736962E-3</v>
      </c>
      <c r="L25" s="22">
        <f t="shared" si="2"/>
        <v>4.8657306004315615E-2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1033886.6877</v>
      </c>
      <c r="F26" s="25">
        <f>VLOOKUP(C26,RA!B30:I61,8,0)</f>
        <v>125540.1554</v>
      </c>
      <c r="G26" s="16">
        <f t="shared" si="0"/>
        <v>908346.53229999996</v>
      </c>
      <c r="H26" s="27">
        <f>RA!J30</f>
        <v>12.1425449126614</v>
      </c>
      <c r="I26" s="20">
        <f>VLOOKUP(B26,RMS!B:D,3,FALSE)</f>
        <v>1033886.69643907</v>
      </c>
      <c r="J26" s="21">
        <f>VLOOKUP(B26,RMS!B:E,4,FALSE)</f>
        <v>908346.55980799405</v>
      </c>
      <c r="K26" s="22">
        <f t="shared" si="1"/>
        <v>-8.7390700355172157E-3</v>
      </c>
      <c r="L26" s="22">
        <f t="shared" si="2"/>
        <v>-2.7507994091138244E-2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622510.43229999999</v>
      </c>
      <c r="F27" s="25">
        <f>VLOOKUP(C27,RA!B31:I62,8,0)</f>
        <v>32061.997299999999</v>
      </c>
      <c r="G27" s="16">
        <f t="shared" si="0"/>
        <v>590448.43499999994</v>
      </c>
      <c r="H27" s="27">
        <f>RA!J31</f>
        <v>5.1504353399412102</v>
      </c>
      <c r="I27" s="20">
        <f>VLOOKUP(B27,RMS!B:D,3,FALSE)</f>
        <v>622510.33874424803</v>
      </c>
      <c r="J27" s="21">
        <f>VLOOKUP(B27,RMS!B:E,4,FALSE)</f>
        <v>590448.44028761098</v>
      </c>
      <c r="K27" s="22">
        <f t="shared" si="1"/>
        <v>9.3555751955136657E-2</v>
      </c>
      <c r="L27" s="22">
        <f t="shared" si="2"/>
        <v>-5.2876110421493649E-3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103283.7729</v>
      </c>
      <c r="F28" s="25">
        <f>VLOOKUP(C28,RA!B32:I63,8,0)</f>
        <v>31099.484</v>
      </c>
      <c r="G28" s="16">
        <f t="shared" si="0"/>
        <v>72184.2889</v>
      </c>
      <c r="H28" s="27">
        <f>RA!J32</f>
        <v>30.110716453116702</v>
      </c>
      <c r="I28" s="20">
        <f>VLOOKUP(B28,RMS!B:D,3,FALSE)</f>
        <v>103283.71419851</v>
      </c>
      <c r="J28" s="21">
        <f>VLOOKUP(B28,RMS!B:E,4,FALSE)</f>
        <v>72184.306260423094</v>
      </c>
      <c r="K28" s="22">
        <f t="shared" si="1"/>
        <v>5.8701489993836731E-2</v>
      </c>
      <c r="L28" s="22">
        <f t="shared" si="2"/>
        <v>-1.7360423094942234E-2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101302.7944</v>
      </c>
      <c r="F30" s="25">
        <f>VLOOKUP(C30,RA!B34:I66,8,0)</f>
        <v>8370.0280999999995</v>
      </c>
      <c r="G30" s="16">
        <f t="shared" si="0"/>
        <v>92932.766300000003</v>
      </c>
      <c r="H30" s="27">
        <f>RA!J34</f>
        <v>8.2623861953407296</v>
      </c>
      <c r="I30" s="20">
        <f>VLOOKUP(B30,RMS!B:D,3,FALSE)</f>
        <v>101302.7951</v>
      </c>
      <c r="J30" s="21">
        <f>VLOOKUP(B30,RMS!B:E,4,FALSE)</f>
        <v>92932.768299999996</v>
      </c>
      <c r="K30" s="22">
        <f t="shared" si="1"/>
        <v>-7.0000000414438546E-4</v>
      </c>
      <c r="L30" s="22">
        <f t="shared" si="2"/>
        <v>-1.999999993131496E-3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210236.54</v>
      </c>
      <c r="F31" s="25">
        <f>VLOOKUP(C31,RA!B34:I67,8,0)</f>
        <v>-6342.44</v>
      </c>
      <c r="G31" s="16">
        <f t="shared" si="0"/>
        <v>216578.98</v>
      </c>
      <c r="H31" s="27">
        <f>RA!J35</f>
        <v>6.5099376919275</v>
      </c>
      <c r="I31" s="20">
        <f>VLOOKUP(B31,RMS!B:D,3,FALSE)</f>
        <v>210236.54</v>
      </c>
      <c r="J31" s="21">
        <f>VLOOKUP(B31,RMS!B:E,4,FALSE)</f>
        <v>216578.98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106256.31</v>
      </c>
      <c r="F32" s="25">
        <f>VLOOKUP(C32,RA!B34:I68,8,0)</f>
        <v>3915.99</v>
      </c>
      <c r="G32" s="16">
        <f t="shared" si="0"/>
        <v>102340.31999999999</v>
      </c>
      <c r="H32" s="27">
        <f>RA!J34</f>
        <v>8.2623861953407296</v>
      </c>
      <c r="I32" s="20">
        <f>VLOOKUP(B32,RMS!B:D,3,FALSE)</f>
        <v>106256.31</v>
      </c>
      <c r="J32" s="21">
        <f>VLOOKUP(B32,RMS!B:E,4,FALSE)</f>
        <v>102340.32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201769.46</v>
      </c>
      <c r="F33" s="25">
        <f>VLOOKUP(C33,RA!B35:I69,8,0)</f>
        <v>7793.35</v>
      </c>
      <c r="G33" s="16">
        <f t="shared" si="0"/>
        <v>193976.11</v>
      </c>
      <c r="H33" s="27">
        <f>RA!J35</f>
        <v>6.5099376919275</v>
      </c>
      <c r="I33" s="20">
        <f>VLOOKUP(B33,RMS!B:D,3,FALSE)</f>
        <v>201769.46</v>
      </c>
      <c r="J33" s="21">
        <f>VLOOKUP(B33,RMS!B:E,4,FALSE)</f>
        <v>193976.11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101927.34940000001</v>
      </c>
      <c r="F34" s="25">
        <f>VLOOKUP(C34,RA!B8:I70,8,0)</f>
        <v>4914.491</v>
      </c>
      <c r="G34" s="16">
        <f t="shared" si="0"/>
        <v>97012.858400000012</v>
      </c>
      <c r="H34" s="27">
        <f>RA!J36</f>
        <v>-3.0168114448611099</v>
      </c>
      <c r="I34" s="20">
        <f>VLOOKUP(B34,RMS!B:D,3,FALSE)</f>
        <v>101927.35042735</v>
      </c>
      <c r="J34" s="21">
        <f>VLOOKUP(B34,RMS!B:E,4,FALSE)</f>
        <v>97012.858974358998</v>
      </c>
      <c r="K34" s="22">
        <f t="shared" si="1"/>
        <v>-1.0273499938193709E-3</v>
      </c>
      <c r="L34" s="22">
        <f t="shared" si="2"/>
        <v>-5.7435898634139448E-4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282195.48330000002</v>
      </c>
      <c r="F35" s="25">
        <f>VLOOKUP(C35,RA!B8:I71,8,0)</f>
        <v>18571.5033</v>
      </c>
      <c r="G35" s="16">
        <f t="shared" si="0"/>
        <v>263623.98000000004</v>
      </c>
      <c r="H35" s="27">
        <f>RA!J37</f>
        <v>3.6854187765413702</v>
      </c>
      <c r="I35" s="20">
        <f>VLOOKUP(B35,RMS!B:D,3,FALSE)</f>
        <v>282195.47518119699</v>
      </c>
      <c r="J35" s="21">
        <f>VLOOKUP(B35,RMS!B:E,4,FALSE)</f>
        <v>263623.97774359002</v>
      </c>
      <c r="K35" s="22">
        <f t="shared" si="1"/>
        <v>8.1188030308112502E-3</v>
      </c>
      <c r="L35" s="22">
        <f t="shared" si="2"/>
        <v>2.2564100218005478E-3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148496.23000000001</v>
      </c>
      <c r="F36" s="25">
        <f>VLOOKUP(C36,RA!B9:I72,8,0)</f>
        <v>-1021.42</v>
      </c>
      <c r="G36" s="16">
        <f t="shared" si="0"/>
        <v>149517.65000000002</v>
      </c>
      <c r="H36" s="27">
        <f>RA!J38</f>
        <v>3.8625022835467799</v>
      </c>
      <c r="I36" s="20">
        <f>VLOOKUP(B36,RMS!B:D,3,FALSE)</f>
        <v>148496.23000000001</v>
      </c>
      <c r="J36" s="21">
        <f>VLOOKUP(B36,RMS!B:E,4,FALSE)</f>
        <v>149517.65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40127.089999999997</v>
      </c>
      <c r="F37" s="25">
        <f>VLOOKUP(C37,RA!B10:I73,8,0)</f>
        <v>5312.41</v>
      </c>
      <c r="G37" s="16">
        <f t="shared" si="0"/>
        <v>34814.679999999993</v>
      </c>
      <c r="H37" s="27">
        <f>RA!J39</f>
        <v>42.796759422331803</v>
      </c>
      <c r="I37" s="20">
        <f>VLOOKUP(B37,RMS!B:D,3,FALSE)</f>
        <v>40127.089999999997</v>
      </c>
      <c r="J37" s="21">
        <f>VLOOKUP(B37,RMS!B:E,4,FALSE)</f>
        <v>34814.68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10995.233399999999</v>
      </c>
      <c r="F38" s="25">
        <f>VLOOKUP(C38,RA!B8:I74,8,0)</f>
        <v>1831.9793999999999</v>
      </c>
      <c r="G38" s="16">
        <f t="shared" si="0"/>
        <v>9163.253999999999</v>
      </c>
      <c r="H38" s="27">
        <f>RA!J40</f>
        <v>4.8215626413611004</v>
      </c>
      <c r="I38" s="20">
        <f>VLOOKUP(B38,RMS!B:D,3,FALSE)</f>
        <v>10995.233340897101</v>
      </c>
      <c r="J38" s="21">
        <f>VLOOKUP(B38,RMS!B:E,4,FALSE)</f>
        <v>9163.25373269798</v>
      </c>
      <c r="K38" s="22">
        <f t="shared" si="1"/>
        <v>5.9102898376295343E-5</v>
      </c>
      <c r="L38" s="22">
        <f t="shared" si="2"/>
        <v>2.6730201898317318E-4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14202316.263800001</v>
      </c>
      <c r="E7" s="66">
        <v>14720239.8783</v>
      </c>
      <c r="F7" s="67">
        <v>96.481554520972793</v>
      </c>
      <c r="G7" s="66">
        <v>18898782.302200001</v>
      </c>
      <c r="H7" s="67">
        <v>-24.850627745753201</v>
      </c>
      <c r="I7" s="66">
        <v>1514210.2024999999</v>
      </c>
      <c r="J7" s="67">
        <v>10.6617130218367</v>
      </c>
      <c r="K7" s="66">
        <v>2103703.6605000002</v>
      </c>
      <c r="L7" s="67">
        <v>11.131424378887701</v>
      </c>
      <c r="M7" s="67">
        <v>-0.28021696642382199</v>
      </c>
      <c r="N7" s="66">
        <v>231517717.19010001</v>
      </c>
      <c r="O7" s="66">
        <v>2509579778.9039001</v>
      </c>
      <c r="P7" s="66">
        <v>852265</v>
      </c>
      <c r="Q7" s="66">
        <v>1148920</v>
      </c>
      <c r="R7" s="67">
        <v>-25.820335619538302</v>
      </c>
      <c r="S7" s="66">
        <v>16.664202171625</v>
      </c>
      <c r="T7" s="66">
        <v>19.826121561118299</v>
      </c>
      <c r="U7" s="68">
        <v>-18.974322064318301</v>
      </c>
      <c r="V7" s="56"/>
      <c r="W7" s="56"/>
    </row>
    <row r="8" spans="1:23" ht="14.25" thickBot="1" x14ac:dyDescent="0.2">
      <c r="A8" s="53">
        <v>42107</v>
      </c>
      <c r="B8" s="43" t="s">
        <v>6</v>
      </c>
      <c r="C8" s="44"/>
      <c r="D8" s="69">
        <v>580568.70400000003</v>
      </c>
      <c r="E8" s="69">
        <v>549261.65179999999</v>
      </c>
      <c r="F8" s="70">
        <v>105.699843070676</v>
      </c>
      <c r="G8" s="69">
        <v>670950.5209</v>
      </c>
      <c r="H8" s="70">
        <v>-13.470712680685301</v>
      </c>
      <c r="I8" s="69">
        <v>115612.9451</v>
      </c>
      <c r="J8" s="70">
        <v>19.913740493321502</v>
      </c>
      <c r="K8" s="69">
        <v>137387.87210000001</v>
      </c>
      <c r="L8" s="70">
        <v>20.476602643621298</v>
      </c>
      <c r="M8" s="70">
        <v>-0.15849235210623799</v>
      </c>
      <c r="N8" s="69">
        <v>8480797.8472000007</v>
      </c>
      <c r="O8" s="69">
        <v>103691809.43350001</v>
      </c>
      <c r="P8" s="69">
        <v>30912</v>
      </c>
      <c r="Q8" s="69">
        <v>41339</v>
      </c>
      <c r="R8" s="70">
        <v>-25.223154890055401</v>
      </c>
      <c r="S8" s="69">
        <v>18.7813374741201</v>
      </c>
      <c r="T8" s="69">
        <v>18.2439311618568</v>
      </c>
      <c r="U8" s="71">
        <v>2.8613846750997598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62394.356800000001</v>
      </c>
      <c r="E9" s="69">
        <v>75447.710600000006</v>
      </c>
      <c r="F9" s="70">
        <v>82.698807298203207</v>
      </c>
      <c r="G9" s="69">
        <v>136728.1324</v>
      </c>
      <c r="H9" s="70">
        <v>-54.366116391128301</v>
      </c>
      <c r="I9" s="69">
        <v>14407.979300000001</v>
      </c>
      <c r="J9" s="70">
        <v>23.091798744209498</v>
      </c>
      <c r="K9" s="69">
        <v>30084.489600000001</v>
      </c>
      <c r="L9" s="70">
        <v>22.003145272245401</v>
      </c>
      <c r="M9" s="70">
        <v>-0.52108280740119295</v>
      </c>
      <c r="N9" s="69">
        <v>1298839.1906000001</v>
      </c>
      <c r="O9" s="69">
        <v>15976449.587400001</v>
      </c>
      <c r="P9" s="69">
        <v>3655</v>
      </c>
      <c r="Q9" s="69">
        <v>6703</v>
      </c>
      <c r="R9" s="70">
        <v>-45.472176637326598</v>
      </c>
      <c r="S9" s="69">
        <v>17.070959452804399</v>
      </c>
      <c r="T9" s="69">
        <v>17.5948880202894</v>
      </c>
      <c r="U9" s="71">
        <v>-3.0691219725144001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114204.3468</v>
      </c>
      <c r="E10" s="69">
        <v>121614.12450000001</v>
      </c>
      <c r="F10" s="70">
        <v>93.907140531197101</v>
      </c>
      <c r="G10" s="69">
        <v>186999.17809999999</v>
      </c>
      <c r="H10" s="70">
        <v>-38.927888368082598</v>
      </c>
      <c r="I10" s="69">
        <v>24441.047200000001</v>
      </c>
      <c r="J10" s="70">
        <v>21.401153182726301</v>
      </c>
      <c r="K10" s="69">
        <v>47200.907800000001</v>
      </c>
      <c r="L10" s="70">
        <v>25.2412381057412</v>
      </c>
      <c r="M10" s="70">
        <v>-0.48219116243353299</v>
      </c>
      <c r="N10" s="69">
        <v>2006322.1710999999</v>
      </c>
      <c r="O10" s="69">
        <v>25461181.479200002</v>
      </c>
      <c r="P10" s="69">
        <v>80382</v>
      </c>
      <c r="Q10" s="69">
        <v>112178</v>
      </c>
      <c r="R10" s="70">
        <v>-28.344238620763399</v>
      </c>
      <c r="S10" s="69">
        <v>1.4207701574979501</v>
      </c>
      <c r="T10" s="69">
        <v>1.62053797536059</v>
      </c>
      <c r="U10" s="71">
        <v>-14.060530255959399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40795.745199999998</v>
      </c>
      <c r="E11" s="69">
        <v>58263.264900000002</v>
      </c>
      <c r="F11" s="70">
        <v>70.019668945809499</v>
      </c>
      <c r="G11" s="69">
        <v>58828.994899999998</v>
      </c>
      <c r="H11" s="70">
        <v>-30.6536763557726</v>
      </c>
      <c r="I11" s="69">
        <v>7917.8230000000003</v>
      </c>
      <c r="J11" s="70">
        <v>19.4084529187617</v>
      </c>
      <c r="K11" s="69">
        <v>12041.3436</v>
      </c>
      <c r="L11" s="70">
        <v>20.468382335051601</v>
      </c>
      <c r="M11" s="70">
        <v>-0.34244688441578902</v>
      </c>
      <c r="N11" s="69">
        <v>630164.36800000002</v>
      </c>
      <c r="O11" s="69">
        <v>7846766.9507999998</v>
      </c>
      <c r="P11" s="69">
        <v>2430</v>
      </c>
      <c r="Q11" s="69">
        <v>3270</v>
      </c>
      <c r="R11" s="70">
        <v>-25.688073394495401</v>
      </c>
      <c r="S11" s="69">
        <v>16.788372510288099</v>
      </c>
      <c r="T11" s="69">
        <v>16.420078837920499</v>
      </c>
      <c r="U11" s="71">
        <v>2.1937425568909901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102867.0797</v>
      </c>
      <c r="E12" s="69">
        <v>113220.4304</v>
      </c>
      <c r="F12" s="70">
        <v>90.855580866966903</v>
      </c>
      <c r="G12" s="69">
        <v>245949.15100000001</v>
      </c>
      <c r="H12" s="70">
        <v>-58.175468676450102</v>
      </c>
      <c r="I12" s="69">
        <v>12868.872300000001</v>
      </c>
      <c r="J12" s="70">
        <v>12.5101950376453</v>
      </c>
      <c r="K12" s="69">
        <v>17826.2896</v>
      </c>
      <c r="L12" s="70">
        <v>7.2479573633494701</v>
      </c>
      <c r="M12" s="70">
        <v>-0.27809585792884201</v>
      </c>
      <c r="N12" s="69">
        <v>1623820.8536</v>
      </c>
      <c r="O12" s="69">
        <v>28016492.382399999</v>
      </c>
      <c r="P12" s="69">
        <v>1192</v>
      </c>
      <c r="Q12" s="69">
        <v>1571</v>
      </c>
      <c r="R12" s="70">
        <v>-24.124761298536001</v>
      </c>
      <c r="S12" s="69">
        <v>86.297885654362403</v>
      </c>
      <c r="T12" s="69">
        <v>78.704282877148302</v>
      </c>
      <c r="U12" s="71">
        <v>8.7992918014558992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217815.11900000001</v>
      </c>
      <c r="E13" s="69">
        <v>263664.51750000002</v>
      </c>
      <c r="F13" s="70">
        <v>82.610705856543603</v>
      </c>
      <c r="G13" s="69">
        <v>361211.68050000002</v>
      </c>
      <c r="H13" s="70">
        <v>-39.698760931957203</v>
      </c>
      <c r="I13" s="69">
        <v>48411.116800000003</v>
      </c>
      <c r="J13" s="70">
        <v>22.225783509546002</v>
      </c>
      <c r="K13" s="69">
        <v>58342.047400000003</v>
      </c>
      <c r="L13" s="70">
        <v>16.151761017041601</v>
      </c>
      <c r="M13" s="70">
        <v>-0.17021909656190801</v>
      </c>
      <c r="N13" s="69">
        <v>3771888.0698000002</v>
      </c>
      <c r="O13" s="69">
        <v>45844075.6998</v>
      </c>
      <c r="P13" s="69">
        <v>11988</v>
      </c>
      <c r="Q13" s="69">
        <v>15708</v>
      </c>
      <c r="R13" s="70">
        <v>-23.682200152788401</v>
      </c>
      <c r="S13" s="69">
        <v>18.169429346012699</v>
      </c>
      <c r="T13" s="69">
        <v>18.191486261777399</v>
      </c>
      <c r="U13" s="71">
        <v>-0.121395754069722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130195.81050000001</v>
      </c>
      <c r="E14" s="69">
        <v>117386.95389999999</v>
      </c>
      <c r="F14" s="70">
        <v>110.91165259379</v>
      </c>
      <c r="G14" s="69">
        <v>167126.66399999999</v>
      </c>
      <c r="H14" s="70">
        <v>-22.097523289282002</v>
      </c>
      <c r="I14" s="69">
        <v>20814.3773</v>
      </c>
      <c r="J14" s="70">
        <v>15.9869793198914</v>
      </c>
      <c r="K14" s="69">
        <v>23553.938300000002</v>
      </c>
      <c r="L14" s="70">
        <v>14.093465241429101</v>
      </c>
      <c r="M14" s="70">
        <v>-0.11631010343607801</v>
      </c>
      <c r="N14" s="69">
        <v>2128665.5232000002</v>
      </c>
      <c r="O14" s="69">
        <v>21815193.4232</v>
      </c>
      <c r="P14" s="69">
        <v>2483</v>
      </c>
      <c r="Q14" s="69">
        <v>3352</v>
      </c>
      <c r="R14" s="70">
        <v>-25.924821002386601</v>
      </c>
      <c r="S14" s="69">
        <v>52.4348813934756</v>
      </c>
      <c r="T14" s="69">
        <v>54.020294779236302</v>
      </c>
      <c r="U14" s="71">
        <v>-3.0235853379043101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86136.514200000005</v>
      </c>
      <c r="E15" s="69">
        <v>119919.8167</v>
      </c>
      <c r="F15" s="70">
        <v>71.828423833806596</v>
      </c>
      <c r="G15" s="69">
        <v>154914.4895</v>
      </c>
      <c r="H15" s="70">
        <v>-44.397380465821399</v>
      </c>
      <c r="I15" s="69">
        <v>17655.369600000002</v>
      </c>
      <c r="J15" s="70">
        <v>20.4969631798729</v>
      </c>
      <c r="K15" s="69">
        <v>25713.877</v>
      </c>
      <c r="L15" s="70">
        <v>16.598755276536</v>
      </c>
      <c r="M15" s="70">
        <v>-0.313391380070769</v>
      </c>
      <c r="N15" s="69">
        <v>1657808.2871999999</v>
      </c>
      <c r="O15" s="69">
        <v>17424203.816300001</v>
      </c>
      <c r="P15" s="69">
        <v>4069</v>
      </c>
      <c r="Q15" s="69">
        <v>5596</v>
      </c>
      <c r="R15" s="70">
        <v>-27.287348105789899</v>
      </c>
      <c r="S15" s="69">
        <v>21.1689639223396</v>
      </c>
      <c r="T15" s="69">
        <v>21.017635596854898</v>
      </c>
      <c r="U15" s="71">
        <v>0.71485938584387199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684105.40789999999</v>
      </c>
      <c r="E16" s="69">
        <v>702826.05709999998</v>
      </c>
      <c r="F16" s="70">
        <v>97.336375193992495</v>
      </c>
      <c r="G16" s="69">
        <v>1046892.4629</v>
      </c>
      <c r="H16" s="70">
        <v>-34.6537077929707</v>
      </c>
      <c r="I16" s="69">
        <v>37241.635399999999</v>
      </c>
      <c r="J16" s="70">
        <v>5.4438446137007901</v>
      </c>
      <c r="K16" s="69">
        <v>75920.818299999999</v>
      </c>
      <c r="L16" s="70">
        <v>7.2520168967203702</v>
      </c>
      <c r="M16" s="70">
        <v>-0.50946741310347599</v>
      </c>
      <c r="N16" s="69">
        <v>13047776.653999999</v>
      </c>
      <c r="O16" s="69">
        <v>124252262.8942</v>
      </c>
      <c r="P16" s="69">
        <v>42175</v>
      </c>
      <c r="Q16" s="69">
        <v>68835</v>
      </c>
      <c r="R16" s="70">
        <v>-38.730297087237602</v>
      </c>
      <c r="S16" s="69">
        <v>16.2206380059277</v>
      </c>
      <c r="T16" s="69">
        <v>15.8707798823273</v>
      </c>
      <c r="U16" s="71">
        <v>2.1568702998767701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645436.0257</v>
      </c>
      <c r="E17" s="69">
        <v>461642.02100000001</v>
      </c>
      <c r="F17" s="70">
        <v>139.81310113448299</v>
      </c>
      <c r="G17" s="69">
        <v>629384.2426</v>
      </c>
      <c r="H17" s="70">
        <v>2.5503948166369299</v>
      </c>
      <c r="I17" s="69">
        <v>27214.632699999998</v>
      </c>
      <c r="J17" s="70">
        <v>4.2164725265350196</v>
      </c>
      <c r="K17" s="69">
        <v>54354.746599999999</v>
      </c>
      <c r="L17" s="70">
        <v>8.6361784933571499</v>
      </c>
      <c r="M17" s="70">
        <v>-0.49931451432799101</v>
      </c>
      <c r="N17" s="69">
        <v>9737122.8571000006</v>
      </c>
      <c r="O17" s="69">
        <v>145595488.10299999</v>
      </c>
      <c r="P17" s="69">
        <v>12576</v>
      </c>
      <c r="Q17" s="69">
        <v>17201</v>
      </c>
      <c r="R17" s="70">
        <v>-26.8879716295564</v>
      </c>
      <c r="S17" s="69">
        <v>51.322839193702301</v>
      </c>
      <c r="T17" s="69">
        <v>150.964402935876</v>
      </c>
      <c r="U17" s="71">
        <v>-194.146632001607</v>
      </c>
    </row>
    <row r="18" spans="1:21" ht="12" thickBot="1" x14ac:dyDescent="0.2">
      <c r="A18" s="54"/>
      <c r="B18" s="43" t="s">
        <v>16</v>
      </c>
      <c r="C18" s="44"/>
      <c r="D18" s="69">
        <v>1308469.3898</v>
      </c>
      <c r="E18" s="69">
        <v>1491546.497</v>
      </c>
      <c r="F18" s="70">
        <v>87.725685550652997</v>
      </c>
      <c r="G18" s="69">
        <v>2312571.0787999998</v>
      </c>
      <c r="H18" s="70">
        <v>-43.419279009622102</v>
      </c>
      <c r="I18" s="69">
        <v>172488.2372</v>
      </c>
      <c r="J18" s="70">
        <v>13.1824434369355</v>
      </c>
      <c r="K18" s="69">
        <v>220235.1453</v>
      </c>
      <c r="L18" s="70">
        <v>9.5233892406144207</v>
      </c>
      <c r="M18" s="70">
        <v>-0.21679967579634099</v>
      </c>
      <c r="N18" s="69">
        <v>24013526.804200001</v>
      </c>
      <c r="O18" s="69">
        <v>327929642.24190003</v>
      </c>
      <c r="P18" s="69">
        <v>71549</v>
      </c>
      <c r="Q18" s="69">
        <v>110425</v>
      </c>
      <c r="R18" s="70">
        <v>-35.205795788997101</v>
      </c>
      <c r="S18" s="69">
        <v>18.287738330374999</v>
      </c>
      <c r="T18" s="69">
        <v>18.9404619959248</v>
      </c>
      <c r="U18" s="71">
        <v>-3.5691874728199999</v>
      </c>
    </row>
    <row r="19" spans="1:21" ht="12" thickBot="1" x14ac:dyDescent="0.2">
      <c r="A19" s="54"/>
      <c r="B19" s="43" t="s">
        <v>17</v>
      </c>
      <c r="C19" s="44"/>
      <c r="D19" s="69">
        <v>431443.91590000002</v>
      </c>
      <c r="E19" s="69">
        <v>475108.0526</v>
      </c>
      <c r="F19" s="70">
        <v>90.809640783596294</v>
      </c>
      <c r="G19" s="69">
        <v>631356.12</v>
      </c>
      <c r="H19" s="70">
        <v>-31.6639370027806</v>
      </c>
      <c r="I19" s="69">
        <v>49031.880499999999</v>
      </c>
      <c r="J19" s="70">
        <v>11.3646012130496</v>
      </c>
      <c r="K19" s="69">
        <v>87346.131699999998</v>
      </c>
      <c r="L19" s="70">
        <v>13.8346852011191</v>
      </c>
      <c r="M19" s="70">
        <v>-0.43864851773395702</v>
      </c>
      <c r="N19" s="69">
        <v>8303649.2860000003</v>
      </c>
      <c r="O19" s="69">
        <v>92459824.669</v>
      </c>
      <c r="P19" s="69">
        <v>10646</v>
      </c>
      <c r="Q19" s="69">
        <v>14990</v>
      </c>
      <c r="R19" s="70">
        <v>-28.979319546364199</v>
      </c>
      <c r="S19" s="69">
        <v>40.526386990418899</v>
      </c>
      <c r="T19" s="69">
        <v>36.353336677785201</v>
      </c>
      <c r="U19" s="71">
        <v>10.297119043995499</v>
      </c>
    </row>
    <row r="20" spans="1:21" ht="12" thickBot="1" x14ac:dyDescent="0.2">
      <c r="A20" s="54"/>
      <c r="B20" s="43" t="s">
        <v>18</v>
      </c>
      <c r="C20" s="44"/>
      <c r="D20" s="69">
        <v>834000.70680000004</v>
      </c>
      <c r="E20" s="69">
        <v>910392.66350000002</v>
      </c>
      <c r="F20" s="70">
        <v>91.608900229236099</v>
      </c>
      <c r="G20" s="69">
        <v>1020096.3808</v>
      </c>
      <c r="H20" s="70">
        <v>-18.242950127325798</v>
      </c>
      <c r="I20" s="69">
        <v>57308.9568</v>
      </c>
      <c r="J20" s="70">
        <v>6.8715717304233799</v>
      </c>
      <c r="K20" s="69">
        <v>77560.236000000004</v>
      </c>
      <c r="L20" s="70">
        <v>7.6032262695780002</v>
      </c>
      <c r="M20" s="70">
        <v>-0.26110388833783299</v>
      </c>
      <c r="N20" s="69">
        <v>11858852.8979</v>
      </c>
      <c r="O20" s="69">
        <v>135128763.64649999</v>
      </c>
      <c r="P20" s="69">
        <v>38285</v>
      </c>
      <c r="Q20" s="69">
        <v>47332</v>
      </c>
      <c r="R20" s="70">
        <v>-19.113918701935301</v>
      </c>
      <c r="S20" s="69">
        <v>21.784006968786699</v>
      </c>
      <c r="T20" s="69">
        <v>20.776281033972801</v>
      </c>
      <c r="U20" s="71">
        <v>4.6259897743232603</v>
      </c>
    </row>
    <row r="21" spans="1:21" ht="12" thickBot="1" x14ac:dyDescent="0.2">
      <c r="A21" s="54"/>
      <c r="B21" s="43" t="s">
        <v>19</v>
      </c>
      <c r="C21" s="44"/>
      <c r="D21" s="69">
        <v>309989.64049999998</v>
      </c>
      <c r="E21" s="69">
        <v>334207.2401</v>
      </c>
      <c r="F21" s="70">
        <v>92.753717845025193</v>
      </c>
      <c r="G21" s="69">
        <v>420261.79180000001</v>
      </c>
      <c r="H21" s="70">
        <v>-26.238919038464001</v>
      </c>
      <c r="I21" s="69">
        <v>9686.3096999999998</v>
      </c>
      <c r="J21" s="70">
        <v>3.1247204533597999</v>
      </c>
      <c r="K21" s="69">
        <v>49588.8001</v>
      </c>
      <c r="L21" s="70">
        <v>11.799502373891499</v>
      </c>
      <c r="M21" s="70">
        <v>-0.80466739101436702</v>
      </c>
      <c r="N21" s="69">
        <v>5125859.8312999997</v>
      </c>
      <c r="O21" s="69">
        <v>56980420.979999997</v>
      </c>
      <c r="P21" s="69">
        <v>28478</v>
      </c>
      <c r="Q21" s="69">
        <v>37434</v>
      </c>
      <c r="R21" s="70">
        <v>-23.924774269380801</v>
      </c>
      <c r="S21" s="69">
        <v>10.885232126553801</v>
      </c>
      <c r="T21" s="69">
        <v>11.002704784420599</v>
      </c>
      <c r="U21" s="71">
        <v>-1.0791929515235601</v>
      </c>
    </row>
    <row r="22" spans="1:21" ht="12" thickBot="1" x14ac:dyDescent="0.2">
      <c r="A22" s="54"/>
      <c r="B22" s="43" t="s">
        <v>20</v>
      </c>
      <c r="C22" s="44"/>
      <c r="D22" s="69">
        <v>981434.35919999995</v>
      </c>
      <c r="E22" s="69">
        <v>1032649.0872</v>
      </c>
      <c r="F22" s="70">
        <v>95.040451917808099</v>
      </c>
      <c r="G22" s="69">
        <v>1400218.4532000001</v>
      </c>
      <c r="H22" s="70">
        <v>-29.908482711603199</v>
      </c>
      <c r="I22" s="69">
        <v>108172.8952</v>
      </c>
      <c r="J22" s="70">
        <v>11.021918499794101</v>
      </c>
      <c r="K22" s="69">
        <v>190120.3726</v>
      </c>
      <c r="L22" s="70">
        <v>13.5779079446858</v>
      </c>
      <c r="M22" s="70">
        <v>-0.43102943824127599</v>
      </c>
      <c r="N22" s="69">
        <v>15774732.823899999</v>
      </c>
      <c r="O22" s="69">
        <v>157811564.8603</v>
      </c>
      <c r="P22" s="69">
        <v>64033</v>
      </c>
      <c r="Q22" s="69">
        <v>93906</v>
      </c>
      <c r="R22" s="70">
        <v>-31.811598832875401</v>
      </c>
      <c r="S22" s="69">
        <v>15.3270088735496</v>
      </c>
      <c r="T22" s="69">
        <v>15.4998230954359</v>
      </c>
      <c r="U22" s="71">
        <v>-1.1275143331098101</v>
      </c>
    </row>
    <row r="23" spans="1:21" ht="12" thickBot="1" x14ac:dyDescent="0.2">
      <c r="A23" s="54"/>
      <c r="B23" s="43" t="s">
        <v>21</v>
      </c>
      <c r="C23" s="44"/>
      <c r="D23" s="69">
        <v>2259273.3735000002</v>
      </c>
      <c r="E23" s="69">
        <v>2727238.4262999999</v>
      </c>
      <c r="F23" s="70">
        <v>82.841065589014903</v>
      </c>
      <c r="G23" s="69">
        <v>3135501.0913999998</v>
      </c>
      <c r="H23" s="70">
        <v>-27.9453807336666</v>
      </c>
      <c r="I23" s="69">
        <v>234101.77119999999</v>
      </c>
      <c r="J23" s="70">
        <v>10.3618169428225</v>
      </c>
      <c r="K23" s="69">
        <v>152538.0527</v>
      </c>
      <c r="L23" s="70">
        <v>4.8648700240729896</v>
      </c>
      <c r="M23" s="70">
        <v>0.53471063158524201</v>
      </c>
      <c r="N23" s="69">
        <v>35454598.349600002</v>
      </c>
      <c r="O23" s="69">
        <v>348679731.37290001</v>
      </c>
      <c r="P23" s="69">
        <v>78226</v>
      </c>
      <c r="Q23" s="69">
        <v>106136</v>
      </c>
      <c r="R23" s="70">
        <v>-26.296449837943801</v>
      </c>
      <c r="S23" s="69">
        <v>28.8813613568379</v>
      </c>
      <c r="T23" s="69">
        <v>31.686213165184299</v>
      </c>
      <c r="U23" s="71">
        <v>-9.7116329583347092</v>
      </c>
    </row>
    <row r="24" spans="1:21" ht="12" thickBot="1" x14ac:dyDescent="0.2">
      <c r="A24" s="54"/>
      <c r="B24" s="43" t="s">
        <v>22</v>
      </c>
      <c r="C24" s="44"/>
      <c r="D24" s="69">
        <v>190083.89970000001</v>
      </c>
      <c r="E24" s="69">
        <v>225337.54879999999</v>
      </c>
      <c r="F24" s="70">
        <v>84.3551821311016</v>
      </c>
      <c r="G24" s="69">
        <v>291166.10710000002</v>
      </c>
      <c r="H24" s="70">
        <v>-34.716337147470099</v>
      </c>
      <c r="I24" s="69">
        <v>27673.391500000002</v>
      </c>
      <c r="J24" s="70">
        <v>14.5585141843552</v>
      </c>
      <c r="K24" s="69">
        <v>51311.918700000002</v>
      </c>
      <c r="L24" s="70">
        <v>17.622902339514798</v>
      </c>
      <c r="M24" s="70">
        <v>-0.46068297188816698</v>
      </c>
      <c r="N24" s="69">
        <v>3006822.0465000002</v>
      </c>
      <c r="O24" s="69">
        <v>35239850.8015</v>
      </c>
      <c r="P24" s="69">
        <v>22137</v>
      </c>
      <c r="Q24" s="69">
        <v>28804</v>
      </c>
      <c r="R24" s="70">
        <v>-23.146090820719301</v>
      </c>
      <c r="S24" s="69">
        <v>8.5867055021005605</v>
      </c>
      <c r="T24" s="69">
        <v>8.8454340404110603</v>
      </c>
      <c r="U24" s="71">
        <v>-3.0131292874456599</v>
      </c>
    </row>
    <row r="25" spans="1:21" ht="12" thickBot="1" x14ac:dyDescent="0.2">
      <c r="A25" s="54"/>
      <c r="B25" s="43" t="s">
        <v>23</v>
      </c>
      <c r="C25" s="44"/>
      <c r="D25" s="69">
        <v>171010.63250000001</v>
      </c>
      <c r="E25" s="69">
        <v>176726.71280000001</v>
      </c>
      <c r="F25" s="70">
        <v>96.765582175192307</v>
      </c>
      <c r="G25" s="69">
        <v>227416.42370000001</v>
      </c>
      <c r="H25" s="70">
        <v>-24.8028661616843</v>
      </c>
      <c r="I25" s="69">
        <v>14235.503500000001</v>
      </c>
      <c r="J25" s="70">
        <v>8.3243382542310602</v>
      </c>
      <c r="K25" s="69">
        <v>22014.709500000001</v>
      </c>
      <c r="L25" s="70">
        <v>9.6803516394405396</v>
      </c>
      <c r="M25" s="70">
        <v>-0.35336400873243401</v>
      </c>
      <c r="N25" s="69">
        <v>2859903.5872</v>
      </c>
      <c r="O25" s="69">
        <v>43011898.517399997</v>
      </c>
      <c r="P25" s="69">
        <v>14667</v>
      </c>
      <c r="Q25" s="69">
        <v>19593</v>
      </c>
      <c r="R25" s="70">
        <v>-25.141632215587201</v>
      </c>
      <c r="S25" s="69">
        <v>11.659550862480399</v>
      </c>
      <c r="T25" s="69">
        <v>12.079025014035601</v>
      </c>
      <c r="U25" s="71">
        <v>-3.5976870507513601</v>
      </c>
    </row>
    <row r="26" spans="1:21" ht="12" thickBot="1" x14ac:dyDescent="0.2">
      <c r="A26" s="54"/>
      <c r="B26" s="43" t="s">
        <v>24</v>
      </c>
      <c r="C26" s="44"/>
      <c r="D26" s="69">
        <v>505545.11560000002</v>
      </c>
      <c r="E26" s="69">
        <v>496122.12430000002</v>
      </c>
      <c r="F26" s="70">
        <v>101.899328983422</v>
      </c>
      <c r="G26" s="69">
        <v>621378.73</v>
      </c>
      <c r="H26" s="70">
        <v>-18.641387097366501</v>
      </c>
      <c r="I26" s="69">
        <v>103297.5733</v>
      </c>
      <c r="J26" s="70">
        <v>20.432908975374499</v>
      </c>
      <c r="K26" s="69">
        <v>135441.0802</v>
      </c>
      <c r="L26" s="70">
        <v>21.796864562776399</v>
      </c>
      <c r="M26" s="70">
        <v>-0.23732464960066099</v>
      </c>
      <c r="N26" s="69">
        <v>7240393.8382000001</v>
      </c>
      <c r="O26" s="69">
        <v>82489971.809100002</v>
      </c>
      <c r="P26" s="69">
        <v>38060</v>
      </c>
      <c r="Q26" s="69">
        <v>45999</v>
      </c>
      <c r="R26" s="70">
        <v>-17.259070849366299</v>
      </c>
      <c r="S26" s="69">
        <v>13.2828459169732</v>
      </c>
      <c r="T26" s="69">
        <v>13.281923437466</v>
      </c>
      <c r="U26" s="71">
        <v>6.9448935336509999E-3</v>
      </c>
    </row>
    <row r="27" spans="1:21" ht="12" thickBot="1" x14ac:dyDescent="0.2">
      <c r="A27" s="54"/>
      <c r="B27" s="43" t="s">
        <v>25</v>
      </c>
      <c r="C27" s="44"/>
      <c r="D27" s="69">
        <v>212674.79860000001</v>
      </c>
      <c r="E27" s="69">
        <v>244164.47089999999</v>
      </c>
      <c r="F27" s="70">
        <v>87.103089903322996</v>
      </c>
      <c r="G27" s="69">
        <v>319507.3456</v>
      </c>
      <c r="H27" s="70">
        <v>-33.436648161994597</v>
      </c>
      <c r="I27" s="69">
        <v>60339.548199999997</v>
      </c>
      <c r="J27" s="70">
        <v>28.371743430441398</v>
      </c>
      <c r="K27" s="69">
        <v>103355.1761</v>
      </c>
      <c r="L27" s="70">
        <v>32.348294185822297</v>
      </c>
      <c r="M27" s="70">
        <v>-0.41619229460148899</v>
      </c>
      <c r="N27" s="69">
        <v>3364575.7703</v>
      </c>
      <c r="O27" s="69">
        <v>30155854.188900001</v>
      </c>
      <c r="P27" s="69">
        <v>29267</v>
      </c>
      <c r="Q27" s="69">
        <v>38832</v>
      </c>
      <c r="R27" s="70">
        <v>-24.631747012773001</v>
      </c>
      <c r="S27" s="69">
        <v>7.2667098985205199</v>
      </c>
      <c r="T27" s="69">
        <v>7.4642469767202302</v>
      </c>
      <c r="U27" s="71">
        <v>-2.71838398612734</v>
      </c>
    </row>
    <row r="28" spans="1:21" ht="12" thickBot="1" x14ac:dyDescent="0.2">
      <c r="A28" s="54"/>
      <c r="B28" s="43" t="s">
        <v>26</v>
      </c>
      <c r="C28" s="44"/>
      <c r="D28" s="69">
        <v>646753.86609999998</v>
      </c>
      <c r="E28" s="69">
        <v>750334.97100000002</v>
      </c>
      <c r="F28" s="70">
        <v>86.195351555858593</v>
      </c>
      <c r="G28" s="69">
        <v>875558.93</v>
      </c>
      <c r="H28" s="70">
        <v>-26.132457343562301</v>
      </c>
      <c r="I28" s="69">
        <v>24658.706699999999</v>
      </c>
      <c r="J28" s="70">
        <v>3.81268794706939</v>
      </c>
      <c r="K28" s="69">
        <v>74060.052800000005</v>
      </c>
      <c r="L28" s="70">
        <v>8.4586028721105002</v>
      </c>
      <c r="M28" s="70">
        <v>-0.66704443532343805</v>
      </c>
      <c r="N28" s="69">
        <v>9680779.5800999999</v>
      </c>
      <c r="O28" s="69">
        <v>105619934.73649999</v>
      </c>
      <c r="P28" s="69">
        <v>37524</v>
      </c>
      <c r="Q28" s="69">
        <v>44031</v>
      </c>
      <c r="R28" s="70">
        <v>-14.778224432786001</v>
      </c>
      <c r="S28" s="69">
        <v>17.235738889777199</v>
      </c>
      <c r="T28" s="69">
        <v>19.750030544389201</v>
      </c>
      <c r="U28" s="71">
        <v>-14.5876638691901</v>
      </c>
    </row>
    <row r="29" spans="1:21" ht="12" thickBot="1" x14ac:dyDescent="0.2">
      <c r="A29" s="54"/>
      <c r="B29" s="43" t="s">
        <v>27</v>
      </c>
      <c r="C29" s="44"/>
      <c r="D29" s="69">
        <v>721633.30240000004</v>
      </c>
      <c r="E29" s="69">
        <v>721119.17630000005</v>
      </c>
      <c r="F29" s="70">
        <v>100.071295580106</v>
      </c>
      <c r="G29" s="69">
        <v>765280.39789999998</v>
      </c>
      <c r="H29" s="70">
        <v>-5.7034121898027896</v>
      </c>
      <c r="I29" s="69">
        <v>94409.261499999993</v>
      </c>
      <c r="J29" s="70">
        <v>13.082719600940599</v>
      </c>
      <c r="K29" s="69">
        <v>120296.31110000001</v>
      </c>
      <c r="L29" s="70">
        <v>15.7192463612166</v>
      </c>
      <c r="M29" s="70">
        <v>-0.21519404346888599</v>
      </c>
      <c r="N29" s="69">
        <v>9709814.1717000008</v>
      </c>
      <c r="O29" s="69">
        <v>75448894.395199999</v>
      </c>
      <c r="P29" s="69">
        <v>104862</v>
      </c>
      <c r="Q29" s="69">
        <v>118331</v>
      </c>
      <c r="R29" s="70">
        <v>-11.3824779643542</v>
      </c>
      <c r="S29" s="69">
        <v>6.8817426942076301</v>
      </c>
      <c r="T29" s="69">
        <v>7.1371647294453702</v>
      </c>
      <c r="U29" s="71">
        <v>-3.7115894416211299</v>
      </c>
    </row>
    <row r="30" spans="1:21" ht="12" thickBot="1" x14ac:dyDescent="0.2">
      <c r="A30" s="54"/>
      <c r="B30" s="43" t="s">
        <v>28</v>
      </c>
      <c r="C30" s="44"/>
      <c r="D30" s="69">
        <v>1033886.6877</v>
      </c>
      <c r="E30" s="69">
        <v>1165434.9393</v>
      </c>
      <c r="F30" s="70">
        <v>88.712518634544097</v>
      </c>
      <c r="G30" s="69">
        <v>1425045.0094000001</v>
      </c>
      <c r="H30" s="70">
        <v>-27.4488397994315</v>
      </c>
      <c r="I30" s="69">
        <v>125540.1554</v>
      </c>
      <c r="J30" s="70">
        <v>12.1425449126614</v>
      </c>
      <c r="K30" s="69">
        <v>180053.18780000001</v>
      </c>
      <c r="L30" s="70">
        <v>12.6349123439834</v>
      </c>
      <c r="M30" s="70">
        <v>-0.30276071790826697</v>
      </c>
      <c r="N30" s="69">
        <v>17942293.245000001</v>
      </c>
      <c r="O30" s="69">
        <v>133058377.63779999</v>
      </c>
      <c r="P30" s="69">
        <v>66024</v>
      </c>
      <c r="Q30" s="69">
        <v>89623</v>
      </c>
      <c r="R30" s="70">
        <v>-26.331410463831801</v>
      </c>
      <c r="S30" s="69">
        <v>15.6592555388949</v>
      </c>
      <c r="T30" s="69">
        <v>16.459230563582999</v>
      </c>
      <c r="U30" s="71">
        <v>-5.1086402077101196</v>
      </c>
    </row>
    <row r="31" spans="1:21" ht="12" thickBot="1" x14ac:dyDescent="0.2">
      <c r="A31" s="54"/>
      <c r="B31" s="43" t="s">
        <v>29</v>
      </c>
      <c r="C31" s="44"/>
      <c r="D31" s="69">
        <v>622510.43229999999</v>
      </c>
      <c r="E31" s="69">
        <v>553306.82739999995</v>
      </c>
      <c r="F31" s="70">
        <v>112.507274711427</v>
      </c>
      <c r="G31" s="69">
        <v>783767.11569999997</v>
      </c>
      <c r="H31" s="70">
        <v>-20.574566114065401</v>
      </c>
      <c r="I31" s="69">
        <v>32061.997299999999</v>
      </c>
      <c r="J31" s="70">
        <v>5.1504353399412102</v>
      </c>
      <c r="K31" s="69">
        <v>45609.574200000003</v>
      </c>
      <c r="L31" s="70">
        <v>5.8192763240985297</v>
      </c>
      <c r="M31" s="70">
        <v>-0.29703361931407801</v>
      </c>
      <c r="N31" s="69">
        <v>10230840.6843</v>
      </c>
      <c r="O31" s="69">
        <v>140335439.35640001</v>
      </c>
      <c r="P31" s="69">
        <v>25525</v>
      </c>
      <c r="Q31" s="69">
        <v>36499</v>
      </c>
      <c r="R31" s="70">
        <v>-30.066577166497702</v>
      </c>
      <c r="S31" s="69">
        <v>24.3882637531832</v>
      </c>
      <c r="T31" s="69">
        <v>24.386455946738302</v>
      </c>
      <c r="U31" s="71">
        <v>7.4126082249349997E-3</v>
      </c>
    </row>
    <row r="32" spans="1:21" ht="12" thickBot="1" x14ac:dyDescent="0.2">
      <c r="A32" s="54"/>
      <c r="B32" s="43" t="s">
        <v>30</v>
      </c>
      <c r="C32" s="44"/>
      <c r="D32" s="69">
        <v>103283.7729</v>
      </c>
      <c r="E32" s="69">
        <v>143761.8708</v>
      </c>
      <c r="F32" s="70">
        <v>71.8436483368301</v>
      </c>
      <c r="G32" s="69">
        <v>165203.601</v>
      </c>
      <c r="H32" s="70">
        <v>-37.480919135654901</v>
      </c>
      <c r="I32" s="69">
        <v>31099.484</v>
      </c>
      <c r="J32" s="70">
        <v>30.110716453116702</v>
      </c>
      <c r="K32" s="69">
        <v>48824.6662</v>
      </c>
      <c r="L32" s="70">
        <v>29.5542384696566</v>
      </c>
      <c r="M32" s="70">
        <v>-0.36303744765796298</v>
      </c>
      <c r="N32" s="69">
        <v>1527009.8041000001</v>
      </c>
      <c r="O32" s="69">
        <v>14759919.2181</v>
      </c>
      <c r="P32" s="69">
        <v>21546</v>
      </c>
      <c r="Q32" s="69">
        <v>27781</v>
      </c>
      <c r="R32" s="70">
        <v>-22.443396565998299</v>
      </c>
      <c r="S32" s="69">
        <v>4.7936402534113096</v>
      </c>
      <c r="T32" s="69">
        <v>4.8743711637450096</v>
      </c>
      <c r="U32" s="71">
        <v>-1.6841253424524001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23.077000000000002</v>
      </c>
      <c r="H33" s="72"/>
      <c r="I33" s="72"/>
      <c r="J33" s="72"/>
      <c r="K33" s="69">
        <v>4.4931999999999999</v>
      </c>
      <c r="L33" s="70">
        <v>19.470468431771899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101302.7944</v>
      </c>
      <c r="E34" s="69">
        <v>91864.605299999996</v>
      </c>
      <c r="F34" s="70">
        <v>110.274021282928</v>
      </c>
      <c r="G34" s="69">
        <v>111517.42359999999</v>
      </c>
      <c r="H34" s="70">
        <v>-9.1596710812103197</v>
      </c>
      <c r="I34" s="69">
        <v>8370.0280999999995</v>
      </c>
      <c r="J34" s="70">
        <v>8.2623861953407296</v>
      </c>
      <c r="K34" s="69">
        <v>14193.472400000001</v>
      </c>
      <c r="L34" s="70">
        <v>12.7275827774773</v>
      </c>
      <c r="M34" s="70">
        <v>-0.41029031768152802</v>
      </c>
      <c r="N34" s="69">
        <v>1538656.0327000001</v>
      </c>
      <c r="O34" s="69">
        <v>24044457.732299998</v>
      </c>
      <c r="P34" s="69">
        <v>7338</v>
      </c>
      <c r="Q34" s="69">
        <v>9956</v>
      </c>
      <c r="R34" s="70">
        <v>-26.295701084773</v>
      </c>
      <c r="S34" s="69">
        <v>13.8052322703734</v>
      </c>
      <c r="T34" s="69">
        <v>14.4990769083969</v>
      </c>
      <c r="U34" s="71">
        <v>-5.02595410518785</v>
      </c>
    </row>
    <row r="35" spans="1:21" ht="12" customHeight="1" thickBot="1" x14ac:dyDescent="0.2">
      <c r="A35" s="54"/>
      <c r="B35" s="43" t="s">
        <v>70</v>
      </c>
      <c r="C35" s="44"/>
      <c r="D35" s="69">
        <v>2468.38</v>
      </c>
      <c r="E35" s="72"/>
      <c r="F35" s="72"/>
      <c r="G35" s="72"/>
      <c r="H35" s="72"/>
      <c r="I35" s="69">
        <v>160.69</v>
      </c>
      <c r="J35" s="70">
        <v>6.5099376919275</v>
      </c>
      <c r="K35" s="72"/>
      <c r="L35" s="72"/>
      <c r="M35" s="72"/>
      <c r="N35" s="69">
        <v>306054.74</v>
      </c>
      <c r="O35" s="69">
        <v>938434.31</v>
      </c>
      <c r="P35" s="69">
        <v>1</v>
      </c>
      <c r="Q35" s="72"/>
      <c r="R35" s="72"/>
      <c r="S35" s="69">
        <v>2468.38</v>
      </c>
      <c r="T35" s="72"/>
      <c r="U35" s="73"/>
    </row>
    <row r="36" spans="1:21" ht="12" thickBot="1" x14ac:dyDescent="0.2">
      <c r="A36" s="54"/>
      <c r="B36" s="43" t="s">
        <v>36</v>
      </c>
      <c r="C36" s="44"/>
      <c r="D36" s="69">
        <v>210236.54</v>
      </c>
      <c r="E36" s="69">
        <v>89455.683600000004</v>
      </c>
      <c r="F36" s="70">
        <v>235.01753218953701</v>
      </c>
      <c r="G36" s="72"/>
      <c r="H36" s="72"/>
      <c r="I36" s="69">
        <v>-6342.44</v>
      </c>
      <c r="J36" s="70">
        <v>-3.0168114448611099</v>
      </c>
      <c r="K36" s="72"/>
      <c r="L36" s="72"/>
      <c r="M36" s="72"/>
      <c r="N36" s="69">
        <v>3817120.22</v>
      </c>
      <c r="O36" s="69">
        <v>19439903.91</v>
      </c>
      <c r="P36" s="69">
        <v>82</v>
      </c>
      <c r="Q36" s="69">
        <v>198</v>
      </c>
      <c r="R36" s="70">
        <v>-58.585858585858603</v>
      </c>
      <c r="S36" s="69">
        <v>2563.8602439024398</v>
      </c>
      <c r="T36" s="69">
        <v>2835.5232828282801</v>
      </c>
      <c r="U36" s="71">
        <v>-10.5958598785536</v>
      </c>
    </row>
    <row r="37" spans="1:21" ht="12" customHeight="1" thickBot="1" x14ac:dyDescent="0.2">
      <c r="A37" s="54"/>
      <c r="B37" s="43" t="s">
        <v>37</v>
      </c>
      <c r="C37" s="44"/>
      <c r="D37" s="69">
        <v>106256.31</v>
      </c>
      <c r="E37" s="69">
        <v>65669.6149</v>
      </c>
      <c r="F37" s="70">
        <v>161.80437507027301</v>
      </c>
      <c r="G37" s="72"/>
      <c r="H37" s="72"/>
      <c r="I37" s="69">
        <v>3915.99</v>
      </c>
      <c r="J37" s="70">
        <v>3.6854187765413702</v>
      </c>
      <c r="K37" s="72"/>
      <c r="L37" s="72"/>
      <c r="M37" s="72"/>
      <c r="N37" s="69">
        <v>2564361.6800000002</v>
      </c>
      <c r="O37" s="69">
        <v>25949880.68</v>
      </c>
      <c r="P37" s="69">
        <v>43</v>
      </c>
      <c r="Q37" s="69">
        <v>236</v>
      </c>
      <c r="R37" s="70">
        <v>-81.779661016949206</v>
      </c>
      <c r="S37" s="69">
        <v>2471.0769767441898</v>
      </c>
      <c r="T37" s="69">
        <v>3066.0358474576301</v>
      </c>
      <c r="U37" s="71">
        <v>-24.076905588645001</v>
      </c>
    </row>
    <row r="38" spans="1:21" ht="12" customHeight="1" thickBot="1" x14ac:dyDescent="0.2">
      <c r="A38" s="54"/>
      <c r="B38" s="43" t="s">
        <v>38</v>
      </c>
      <c r="C38" s="44"/>
      <c r="D38" s="69">
        <v>201769.46</v>
      </c>
      <c r="E38" s="69">
        <v>54859.226000000002</v>
      </c>
      <c r="F38" s="70">
        <v>367.79494482842301</v>
      </c>
      <c r="G38" s="72"/>
      <c r="H38" s="72"/>
      <c r="I38" s="69">
        <v>7793.35</v>
      </c>
      <c r="J38" s="70">
        <v>3.8625022835467799</v>
      </c>
      <c r="K38" s="72"/>
      <c r="L38" s="72"/>
      <c r="M38" s="72"/>
      <c r="N38" s="69">
        <v>3112770.17</v>
      </c>
      <c r="O38" s="69">
        <v>14190584.33</v>
      </c>
      <c r="P38" s="69">
        <v>100</v>
      </c>
      <c r="Q38" s="69">
        <v>177</v>
      </c>
      <c r="R38" s="70">
        <v>-43.502824858757101</v>
      </c>
      <c r="S38" s="69">
        <v>2017.6946</v>
      </c>
      <c r="T38" s="69">
        <v>2101.5262711864402</v>
      </c>
      <c r="U38" s="71">
        <v>-4.15482457981701</v>
      </c>
    </row>
    <row r="39" spans="1:21" ht="12" thickBot="1" x14ac:dyDescent="0.2">
      <c r="A39" s="54"/>
      <c r="B39" s="43" t="s">
        <v>71</v>
      </c>
      <c r="C39" s="44"/>
      <c r="D39" s="69">
        <v>28.39</v>
      </c>
      <c r="E39" s="72"/>
      <c r="F39" s="72"/>
      <c r="G39" s="72"/>
      <c r="H39" s="72"/>
      <c r="I39" s="69">
        <v>12.15</v>
      </c>
      <c r="J39" s="70">
        <v>42.796759422331803</v>
      </c>
      <c r="K39" s="72"/>
      <c r="L39" s="72"/>
      <c r="M39" s="72"/>
      <c r="N39" s="69">
        <v>216.03</v>
      </c>
      <c r="O39" s="69">
        <v>1400.93</v>
      </c>
      <c r="P39" s="69">
        <v>65</v>
      </c>
      <c r="Q39" s="69">
        <v>18</v>
      </c>
      <c r="R39" s="70">
        <v>261.11111111111097</v>
      </c>
      <c r="S39" s="69">
        <v>0.43676923076923102</v>
      </c>
      <c r="T39" s="69">
        <v>1.91888888888889</v>
      </c>
      <c r="U39" s="71">
        <v>-339.33701225000999</v>
      </c>
    </row>
    <row r="40" spans="1:21" ht="12" customHeight="1" thickBot="1" x14ac:dyDescent="0.2">
      <c r="A40" s="54"/>
      <c r="B40" s="43" t="s">
        <v>33</v>
      </c>
      <c r="C40" s="44"/>
      <c r="D40" s="69">
        <v>101927.34940000001</v>
      </c>
      <c r="E40" s="69">
        <v>85516.489700000006</v>
      </c>
      <c r="F40" s="70">
        <v>119.190286876333</v>
      </c>
      <c r="G40" s="69">
        <v>266424.96509999997</v>
      </c>
      <c r="H40" s="70">
        <v>-61.742568170463102</v>
      </c>
      <c r="I40" s="69">
        <v>4914.491</v>
      </c>
      <c r="J40" s="70">
        <v>4.8215626413611004</v>
      </c>
      <c r="K40" s="69">
        <v>14461.568799999999</v>
      </c>
      <c r="L40" s="70">
        <v>5.4280081427699498</v>
      </c>
      <c r="M40" s="70">
        <v>-0.66016888845420396</v>
      </c>
      <c r="N40" s="69">
        <v>2072889.3117</v>
      </c>
      <c r="O40" s="69">
        <v>28389854.7447</v>
      </c>
      <c r="P40" s="69">
        <v>199</v>
      </c>
      <c r="Q40" s="69">
        <v>304</v>
      </c>
      <c r="R40" s="70">
        <v>-34.539473684210499</v>
      </c>
      <c r="S40" s="69">
        <v>512.19773567839195</v>
      </c>
      <c r="T40" s="69">
        <v>647.681904276316</v>
      </c>
      <c r="U40" s="71">
        <v>-26.451536030021401</v>
      </c>
    </row>
    <row r="41" spans="1:21" ht="12" thickBot="1" x14ac:dyDescent="0.2">
      <c r="A41" s="54"/>
      <c r="B41" s="43" t="s">
        <v>34</v>
      </c>
      <c r="C41" s="44"/>
      <c r="D41" s="69">
        <v>282195.48330000002</v>
      </c>
      <c r="E41" s="69">
        <v>257071.76809999999</v>
      </c>
      <c r="F41" s="70">
        <v>109.773035516769</v>
      </c>
      <c r="G41" s="69">
        <v>424928.5907</v>
      </c>
      <c r="H41" s="70">
        <v>-33.589904403671802</v>
      </c>
      <c r="I41" s="69">
        <v>18571.5033</v>
      </c>
      <c r="J41" s="70">
        <v>6.5810774441973496</v>
      </c>
      <c r="K41" s="69">
        <v>30755.397400000002</v>
      </c>
      <c r="L41" s="70">
        <v>7.2377801995708397</v>
      </c>
      <c r="M41" s="70">
        <v>-0.39615466324619802</v>
      </c>
      <c r="N41" s="69">
        <v>4693867.4791999999</v>
      </c>
      <c r="O41" s="69">
        <v>64340267.336300001</v>
      </c>
      <c r="P41" s="69">
        <v>1595</v>
      </c>
      <c r="Q41" s="69">
        <v>2309</v>
      </c>
      <c r="R41" s="70">
        <v>-30.922477262884399</v>
      </c>
      <c r="S41" s="69">
        <v>176.92506789968701</v>
      </c>
      <c r="T41" s="69">
        <v>210.89612957990499</v>
      </c>
      <c r="U41" s="71">
        <v>-19.200818789273701</v>
      </c>
    </row>
    <row r="42" spans="1:21" ht="12" thickBot="1" x14ac:dyDescent="0.2">
      <c r="A42" s="54"/>
      <c r="B42" s="43" t="s">
        <v>39</v>
      </c>
      <c r="C42" s="44"/>
      <c r="D42" s="69">
        <v>148496.23000000001</v>
      </c>
      <c r="E42" s="69">
        <v>37480.136200000001</v>
      </c>
      <c r="F42" s="70">
        <v>396.199814236534</v>
      </c>
      <c r="G42" s="72"/>
      <c r="H42" s="72"/>
      <c r="I42" s="69">
        <v>-1021.42</v>
      </c>
      <c r="J42" s="70">
        <v>-0.68784237822064598</v>
      </c>
      <c r="K42" s="72"/>
      <c r="L42" s="72"/>
      <c r="M42" s="72"/>
      <c r="N42" s="69">
        <v>2114181.64</v>
      </c>
      <c r="O42" s="69">
        <v>10959506.01</v>
      </c>
      <c r="P42" s="69">
        <v>83</v>
      </c>
      <c r="Q42" s="69">
        <v>168</v>
      </c>
      <c r="R42" s="70">
        <v>-50.595238095238102</v>
      </c>
      <c r="S42" s="69">
        <v>1789.1112048192799</v>
      </c>
      <c r="T42" s="69">
        <v>1508.3286904761901</v>
      </c>
      <c r="U42" s="71">
        <v>15.693966567687401</v>
      </c>
    </row>
    <row r="43" spans="1:21" ht="12" thickBot="1" x14ac:dyDescent="0.2">
      <c r="A43" s="54"/>
      <c r="B43" s="43" t="s">
        <v>40</v>
      </c>
      <c r="C43" s="44"/>
      <c r="D43" s="69">
        <v>40127.089999999997</v>
      </c>
      <c r="E43" s="69">
        <v>7625.1977999999999</v>
      </c>
      <c r="F43" s="70">
        <v>526.24326676483099</v>
      </c>
      <c r="G43" s="72"/>
      <c r="H43" s="72"/>
      <c r="I43" s="69">
        <v>5312.41</v>
      </c>
      <c r="J43" s="70">
        <v>13.238961509543801</v>
      </c>
      <c r="K43" s="72"/>
      <c r="L43" s="72"/>
      <c r="M43" s="72"/>
      <c r="N43" s="69">
        <v>668586.6</v>
      </c>
      <c r="O43" s="69">
        <v>3259619.69</v>
      </c>
      <c r="P43" s="69">
        <v>45</v>
      </c>
      <c r="Q43" s="69">
        <v>66</v>
      </c>
      <c r="R43" s="70">
        <v>-31.818181818181799</v>
      </c>
      <c r="S43" s="69">
        <v>891.71311111111095</v>
      </c>
      <c r="T43" s="69">
        <v>941.20151515151497</v>
      </c>
      <c r="U43" s="71">
        <v>-5.5498123133727999</v>
      </c>
    </row>
    <row r="44" spans="1:21" ht="12" thickBot="1" x14ac:dyDescent="0.2">
      <c r="A44" s="55"/>
      <c r="B44" s="43" t="s">
        <v>35</v>
      </c>
      <c r="C44" s="44"/>
      <c r="D44" s="74">
        <v>10995.233399999999</v>
      </c>
      <c r="E44" s="75"/>
      <c r="F44" s="75"/>
      <c r="G44" s="74">
        <v>42574.152600000001</v>
      </c>
      <c r="H44" s="76">
        <v>-74.173923076509993</v>
      </c>
      <c r="I44" s="74">
        <v>1831.9793999999999</v>
      </c>
      <c r="J44" s="76">
        <v>16.661578098014701</v>
      </c>
      <c r="K44" s="74">
        <v>3506.9834000000001</v>
      </c>
      <c r="L44" s="76">
        <v>8.2373533842221391</v>
      </c>
      <c r="M44" s="76">
        <v>-0.477619597515061</v>
      </c>
      <c r="N44" s="74">
        <v>152154.7444</v>
      </c>
      <c r="O44" s="74">
        <v>3031718.6531000002</v>
      </c>
      <c r="P44" s="74">
        <v>23</v>
      </c>
      <c r="Q44" s="74">
        <v>19</v>
      </c>
      <c r="R44" s="76">
        <v>21.052631578947398</v>
      </c>
      <c r="S44" s="74">
        <v>478.05362608695702</v>
      </c>
      <c r="T44" s="74">
        <v>824.92764736842105</v>
      </c>
      <c r="U44" s="77">
        <v>-72.559646523498898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83802</v>
      </c>
      <c r="D2" s="32">
        <v>580569.119131624</v>
      </c>
      <c r="E2" s="32">
        <v>464955.77004615398</v>
      </c>
      <c r="F2" s="32">
        <v>115613.34908547001</v>
      </c>
      <c r="G2" s="32">
        <v>464955.77004615398</v>
      </c>
      <c r="H2" s="32">
        <v>0.19913795838538001</v>
      </c>
    </row>
    <row r="3" spans="1:8" ht="14.25" x14ac:dyDescent="0.2">
      <c r="A3" s="32">
        <v>2</v>
      </c>
      <c r="B3" s="33">
        <v>13</v>
      </c>
      <c r="C3" s="32">
        <v>6349</v>
      </c>
      <c r="D3" s="32">
        <v>62394.379599500797</v>
      </c>
      <c r="E3" s="32">
        <v>47986.371030928101</v>
      </c>
      <c r="F3" s="32">
        <v>14408.008568572701</v>
      </c>
      <c r="G3" s="32">
        <v>47986.371030928101</v>
      </c>
      <c r="H3" s="32">
        <v>0.230918372152353</v>
      </c>
    </row>
    <row r="4" spans="1:8" ht="14.25" x14ac:dyDescent="0.2">
      <c r="A4" s="32">
        <v>3</v>
      </c>
      <c r="B4" s="33">
        <v>14</v>
      </c>
      <c r="C4" s="32">
        <v>205804</v>
      </c>
      <c r="D4" s="32">
        <v>114206.249923077</v>
      </c>
      <c r="E4" s="32">
        <v>89763.299578632505</v>
      </c>
      <c r="F4" s="32">
        <v>24442.950344444402</v>
      </c>
      <c r="G4" s="32">
        <v>89763.299578632505</v>
      </c>
      <c r="H4" s="32">
        <v>0.214024629658253</v>
      </c>
    </row>
    <row r="5" spans="1:8" ht="14.25" x14ac:dyDescent="0.2">
      <c r="A5" s="32">
        <v>4</v>
      </c>
      <c r="B5" s="33">
        <v>15</v>
      </c>
      <c r="C5" s="32">
        <v>3224</v>
      </c>
      <c r="D5" s="32">
        <v>40795.757669230799</v>
      </c>
      <c r="E5" s="32">
        <v>32877.922083760699</v>
      </c>
      <c r="F5" s="32">
        <v>7917.8355854700903</v>
      </c>
      <c r="G5" s="32">
        <v>32877.922083760699</v>
      </c>
      <c r="H5" s="32">
        <v>0.194084778365127</v>
      </c>
    </row>
    <row r="6" spans="1:8" ht="14.25" x14ac:dyDescent="0.2">
      <c r="A6" s="32">
        <v>5</v>
      </c>
      <c r="B6" s="33">
        <v>16</v>
      </c>
      <c r="C6" s="32">
        <v>1835</v>
      </c>
      <c r="D6" s="32">
        <v>102867.09578632499</v>
      </c>
      <c r="E6" s="32">
        <v>89998.208988888902</v>
      </c>
      <c r="F6" s="32">
        <v>12868.8867974359</v>
      </c>
      <c r="G6" s="32">
        <v>89998.208988888902</v>
      </c>
      <c r="H6" s="32">
        <v>0.12510207174670401</v>
      </c>
    </row>
    <row r="7" spans="1:8" ht="14.25" x14ac:dyDescent="0.2">
      <c r="A7" s="32">
        <v>6</v>
      </c>
      <c r="B7" s="33">
        <v>17</v>
      </c>
      <c r="C7" s="32">
        <v>24595</v>
      </c>
      <c r="D7" s="32">
        <v>217815.21745470099</v>
      </c>
      <c r="E7" s="32">
        <v>169404.00056239299</v>
      </c>
      <c r="F7" s="32">
        <v>48411.216892307697</v>
      </c>
      <c r="G7" s="32">
        <v>169404.00056239299</v>
      </c>
      <c r="H7" s="32">
        <v>0.222258194161185</v>
      </c>
    </row>
    <row r="8" spans="1:8" ht="14.25" x14ac:dyDescent="0.2">
      <c r="A8" s="32">
        <v>7</v>
      </c>
      <c r="B8" s="33">
        <v>18</v>
      </c>
      <c r="C8" s="32">
        <v>82828</v>
      </c>
      <c r="D8" s="32">
        <v>130195.82075641</v>
      </c>
      <c r="E8" s="32">
        <v>109381.432705983</v>
      </c>
      <c r="F8" s="32">
        <v>20814.388050427398</v>
      </c>
      <c r="G8" s="32">
        <v>109381.432705983</v>
      </c>
      <c r="H8" s="32">
        <v>0.1598698631761</v>
      </c>
    </row>
    <row r="9" spans="1:8" ht="14.25" x14ac:dyDescent="0.2">
      <c r="A9" s="32">
        <v>8</v>
      </c>
      <c r="B9" s="33">
        <v>19</v>
      </c>
      <c r="C9" s="32">
        <v>12193</v>
      </c>
      <c r="D9" s="32">
        <v>86136.555894871795</v>
      </c>
      <c r="E9" s="32">
        <v>68481.143445299094</v>
      </c>
      <c r="F9" s="32">
        <v>17655.412449572599</v>
      </c>
      <c r="G9" s="32">
        <v>68481.143445299094</v>
      </c>
      <c r="H9" s="32">
        <v>0.20497003004300299</v>
      </c>
    </row>
    <row r="10" spans="1:8" ht="14.25" x14ac:dyDescent="0.2">
      <c r="A10" s="32">
        <v>9</v>
      </c>
      <c r="B10" s="33">
        <v>21</v>
      </c>
      <c r="C10" s="32">
        <v>190346</v>
      </c>
      <c r="D10" s="32">
        <v>684104.94991623901</v>
      </c>
      <c r="E10" s="32">
        <v>646863.77311111102</v>
      </c>
      <c r="F10" s="32">
        <v>37241.176805128198</v>
      </c>
      <c r="G10" s="32">
        <v>646863.77311111102</v>
      </c>
      <c r="H10" s="35">
        <v>5.4437812224115499E-2</v>
      </c>
    </row>
    <row r="11" spans="1:8" ht="14.25" x14ac:dyDescent="0.2">
      <c r="A11" s="32">
        <v>10</v>
      </c>
      <c r="B11" s="33">
        <v>22</v>
      </c>
      <c r="C11" s="32">
        <v>54130</v>
      </c>
      <c r="D11" s="32">
        <v>645436.12205811997</v>
      </c>
      <c r="E11" s="32">
        <v>618221.39277606795</v>
      </c>
      <c r="F11" s="32">
        <v>27214.729282051299</v>
      </c>
      <c r="G11" s="32">
        <v>618221.39277606795</v>
      </c>
      <c r="H11" s="32">
        <v>4.2164868608950697E-2</v>
      </c>
    </row>
    <row r="12" spans="1:8" ht="14.25" x14ac:dyDescent="0.2">
      <c r="A12" s="32">
        <v>11</v>
      </c>
      <c r="B12" s="33">
        <v>23</v>
      </c>
      <c r="C12" s="32">
        <v>185741.94200000001</v>
      </c>
      <c r="D12" s="32">
        <v>1308469.2638098099</v>
      </c>
      <c r="E12" s="32">
        <v>1135981.14119924</v>
      </c>
      <c r="F12" s="32">
        <v>172488.12261057401</v>
      </c>
      <c r="G12" s="32">
        <v>1135981.14119924</v>
      </c>
      <c r="H12" s="32">
        <v>0.13182435948732099</v>
      </c>
    </row>
    <row r="13" spans="1:8" ht="14.25" x14ac:dyDescent="0.2">
      <c r="A13" s="32">
        <v>12</v>
      </c>
      <c r="B13" s="33">
        <v>24</v>
      </c>
      <c r="C13" s="32">
        <v>31326.1</v>
      </c>
      <c r="D13" s="32">
        <v>431443.97308119701</v>
      </c>
      <c r="E13" s="32">
        <v>382412.03545042698</v>
      </c>
      <c r="F13" s="32">
        <v>49031.9376307692</v>
      </c>
      <c r="G13" s="32">
        <v>382412.03545042698</v>
      </c>
      <c r="H13" s="32">
        <v>0.113646129486068</v>
      </c>
    </row>
    <row r="14" spans="1:8" ht="14.25" x14ac:dyDescent="0.2">
      <c r="A14" s="32">
        <v>13</v>
      </c>
      <c r="B14" s="33">
        <v>25</v>
      </c>
      <c r="C14" s="32">
        <v>83614</v>
      </c>
      <c r="D14" s="32">
        <v>834000.81259999995</v>
      </c>
      <c r="E14" s="32">
        <v>776691.75</v>
      </c>
      <c r="F14" s="32">
        <v>57309.062599999997</v>
      </c>
      <c r="G14" s="32">
        <v>776691.75</v>
      </c>
      <c r="H14" s="32">
        <v>6.8715835445458201E-2</v>
      </c>
    </row>
    <row r="15" spans="1:8" ht="14.25" x14ac:dyDescent="0.2">
      <c r="A15" s="32">
        <v>14</v>
      </c>
      <c r="B15" s="33">
        <v>26</v>
      </c>
      <c r="C15" s="32">
        <v>75395</v>
      </c>
      <c r="D15" s="32">
        <v>309989.13885160699</v>
      </c>
      <c r="E15" s="32">
        <v>300303.33036926098</v>
      </c>
      <c r="F15" s="32">
        <v>9685.8084823462705</v>
      </c>
      <c r="G15" s="32">
        <v>300303.33036926098</v>
      </c>
      <c r="H15" s="32">
        <v>3.1245638212450098E-2</v>
      </c>
    </row>
    <row r="16" spans="1:8" ht="14.25" x14ac:dyDescent="0.2">
      <c r="A16" s="32">
        <v>15</v>
      </c>
      <c r="B16" s="33">
        <v>27</v>
      </c>
      <c r="C16" s="32">
        <v>143433.38099999999</v>
      </c>
      <c r="D16" s="32">
        <v>981435.20786666695</v>
      </c>
      <c r="E16" s="32">
        <v>873261.46360000002</v>
      </c>
      <c r="F16" s="32">
        <v>108173.744266667</v>
      </c>
      <c r="G16" s="32">
        <v>873261.46360000002</v>
      </c>
      <c r="H16" s="32">
        <v>0.11021995481678599</v>
      </c>
    </row>
    <row r="17" spans="1:8" ht="14.25" x14ac:dyDescent="0.2">
      <c r="A17" s="32">
        <v>16</v>
      </c>
      <c r="B17" s="33">
        <v>29</v>
      </c>
      <c r="C17" s="32">
        <v>184649</v>
      </c>
      <c r="D17" s="32">
        <v>2259274.2423786302</v>
      </c>
      <c r="E17" s="32">
        <v>2025171.6347401701</v>
      </c>
      <c r="F17" s="32">
        <v>234102.60763846201</v>
      </c>
      <c r="G17" s="32">
        <v>2025171.6347401701</v>
      </c>
      <c r="H17" s="32">
        <v>0.103618499802835</v>
      </c>
    </row>
    <row r="18" spans="1:8" ht="14.25" x14ac:dyDescent="0.2">
      <c r="A18" s="32">
        <v>17</v>
      </c>
      <c r="B18" s="33">
        <v>31</v>
      </c>
      <c r="C18" s="32">
        <v>26645.030999999999</v>
      </c>
      <c r="D18" s="32">
        <v>190083.884376681</v>
      </c>
      <c r="E18" s="32">
        <v>162410.520662689</v>
      </c>
      <c r="F18" s="32">
        <v>27673.363713992501</v>
      </c>
      <c r="G18" s="32">
        <v>162410.520662689</v>
      </c>
      <c r="H18" s="32">
        <v>0.14558500740206601</v>
      </c>
    </row>
    <row r="19" spans="1:8" ht="14.25" x14ac:dyDescent="0.2">
      <c r="A19" s="32">
        <v>18</v>
      </c>
      <c r="B19" s="33">
        <v>32</v>
      </c>
      <c r="C19" s="32">
        <v>10564.584000000001</v>
      </c>
      <c r="D19" s="32">
        <v>171010.63267326201</v>
      </c>
      <c r="E19" s="32">
        <v>156775.12972527099</v>
      </c>
      <c r="F19" s="32">
        <v>14235.502947991199</v>
      </c>
      <c r="G19" s="32">
        <v>156775.12972527099</v>
      </c>
      <c r="H19" s="32">
        <v>8.3243379230050193E-2</v>
      </c>
    </row>
    <row r="20" spans="1:8" ht="14.25" x14ac:dyDescent="0.2">
      <c r="A20" s="32">
        <v>19</v>
      </c>
      <c r="B20" s="33">
        <v>33</v>
      </c>
      <c r="C20" s="32">
        <v>40590.135000000002</v>
      </c>
      <c r="D20" s="32">
        <v>505545.09214378602</v>
      </c>
      <c r="E20" s="32">
        <v>402247.52105805499</v>
      </c>
      <c r="F20" s="32">
        <v>103297.57108573199</v>
      </c>
      <c r="G20" s="32">
        <v>402247.52105805499</v>
      </c>
      <c r="H20" s="32">
        <v>0.20432909485421699</v>
      </c>
    </row>
    <row r="21" spans="1:8" ht="14.25" x14ac:dyDescent="0.2">
      <c r="A21" s="32">
        <v>20</v>
      </c>
      <c r="B21" s="33">
        <v>34</v>
      </c>
      <c r="C21" s="32">
        <v>37240.546000000002</v>
      </c>
      <c r="D21" s="32">
        <v>212674.74625861901</v>
      </c>
      <c r="E21" s="32">
        <v>152335.26985087799</v>
      </c>
      <c r="F21" s="32">
        <v>60339.476407740498</v>
      </c>
      <c r="G21" s="32">
        <v>152335.26985087799</v>
      </c>
      <c r="H21" s="32">
        <v>0.28371716656177798</v>
      </c>
    </row>
    <row r="22" spans="1:8" ht="14.25" x14ac:dyDescent="0.2">
      <c r="A22" s="32">
        <v>21</v>
      </c>
      <c r="B22" s="33">
        <v>35</v>
      </c>
      <c r="C22" s="32">
        <v>29950.661</v>
      </c>
      <c r="D22" s="32">
        <v>646753.86134955799</v>
      </c>
      <c r="E22" s="32">
        <v>622095.16213451303</v>
      </c>
      <c r="F22" s="32">
        <v>24658.699215044198</v>
      </c>
      <c r="G22" s="32">
        <v>622095.16213451303</v>
      </c>
      <c r="H22" s="32">
        <v>3.8126868177624597E-2</v>
      </c>
    </row>
    <row r="23" spans="1:8" ht="14.25" x14ac:dyDescent="0.2">
      <c r="A23" s="32">
        <v>22</v>
      </c>
      <c r="B23" s="33">
        <v>36</v>
      </c>
      <c r="C23" s="32">
        <v>140266.022</v>
      </c>
      <c r="D23" s="32">
        <v>721633.30810088501</v>
      </c>
      <c r="E23" s="32">
        <v>627223.99224269402</v>
      </c>
      <c r="F23" s="32">
        <v>94409.315858190705</v>
      </c>
      <c r="G23" s="32">
        <v>627223.99224269402</v>
      </c>
      <c r="H23" s="32">
        <v>0.130827270302485</v>
      </c>
    </row>
    <row r="24" spans="1:8" ht="14.25" x14ac:dyDescent="0.2">
      <c r="A24" s="32">
        <v>23</v>
      </c>
      <c r="B24" s="33">
        <v>37</v>
      </c>
      <c r="C24" s="32">
        <v>104929.395</v>
      </c>
      <c r="D24" s="32">
        <v>1033886.69643907</v>
      </c>
      <c r="E24" s="32">
        <v>908346.55980799405</v>
      </c>
      <c r="F24" s="32">
        <v>125540.13663107999</v>
      </c>
      <c r="G24" s="32">
        <v>908346.55980799405</v>
      </c>
      <c r="H24" s="32">
        <v>0.12142542994649901</v>
      </c>
    </row>
    <row r="25" spans="1:8" ht="14.25" x14ac:dyDescent="0.2">
      <c r="A25" s="32">
        <v>24</v>
      </c>
      <c r="B25" s="33">
        <v>38</v>
      </c>
      <c r="C25" s="32">
        <v>134134.215</v>
      </c>
      <c r="D25" s="32">
        <v>622510.33874424803</v>
      </c>
      <c r="E25" s="32">
        <v>590448.44028761098</v>
      </c>
      <c r="F25" s="32">
        <v>32061.898456637198</v>
      </c>
      <c r="G25" s="32">
        <v>590448.44028761098</v>
      </c>
      <c r="H25" s="32">
        <v>5.15042023580101E-2</v>
      </c>
    </row>
    <row r="26" spans="1:8" ht="14.25" x14ac:dyDescent="0.2">
      <c r="A26" s="32">
        <v>25</v>
      </c>
      <c r="B26" s="33">
        <v>39</v>
      </c>
      <c r="C26" s="32">
        <v>69576.824999999997</v>
      </c>
      <c r="D26" s="32">
        <v>103283.71419851</v>
      </c>
      <c r="E26" s="32">
        <v>72184.306260423094</v>
      </c>
      <c r="F26" s="32">
        <v>31099.407938086799</v>
      </c>
      <c r="G26" s="32">
        <v>72184.306260423094</v>
      </c>
      <c r="H26" s="32">
        <v>0.30110659922932398</v>
      </c>
    </row>
    <row r="27" spans="1:8" ht="14.25" x14ac:dyDescent="0.2">
      <c r="A27" s="32">
        <v>26</v>
      </c>
      <c r="B27" s="33">
        <v>42</v>
      </c>
      <c r="C27" s="32">
        <v>8603.2330000000002</v>
      </c>
      <c r="D27" s="32">
        <v>101302.7951</v>
      </c>
      <c r="E27" s="32">
        <v>92932.768299999996</v>
      </c>
      <c r="F27" s="32">
        <v>8370.0267999999996</v>
      </c>
      <c r="G27" s="32">
        <v>92932.768299999996</v>
      </c>
      <c r="H27" s="32">
        <v>8.2623848549663606E-2</v>
      </c>
    </row>
    <row r="28" spans="1:8" ht="14.25" x14ac:dyDescent="0.2">
      <c r="A28" s="32">
        <v>27</v>
      </c>
      <c r="B28" s="33">
        <v>75</v>
      </c>
      <c r="C28" s="32">
        <v>203</v>
      </c>
      <c r="D28" s="32">
        <v>101927.35042735</v>
      </c>
      <c r="E28" s="32">
        <v>97012.858974358998</v>
      </c>
      <c r="F28" s="32">
        <v>4914.4914529914504</v>
      </c>
      <c r="G28" s="32">
        <v>97012.858974358998</v>
      </c>
      <c r="H28" s="32">
        <v>4.82156303718922E-2</v>
      </c>
    </row>
    <row r="29" spans="1:8" ht="14.25" x14ac:dyDescent="0.2">
      <c r="A29" s="32">
        <v>28</v>
      </c>
      <c r="B29" s="33">
        <v>76</v>
      </c>
      <c r="C29" s="32">
        <v>1646</v>
      </c>
      <c r="D29" s="32">
        <v>282195.47518119699</v>
      </c>
      <c r="E29" s="32">
        <v>263623.97774359002</v>
      </c>
      <c r="F29" s="32">
        <v>18571.497437606798</v>
      </c>
      <c r="G29" s="32">
        <v>263623.97774359002</v>
      </c>
      <c r="H29" s="32">
        <v>6.5810755561130599E-2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10995.233340897101</v>
      </c>
      <c r="E30" s="32">
        <v>9163.25373269798</v>
      </c>
      <c r="F30" s="32">
        <v>1831.9796081990801</v>
      </c>
      <c r="G30" s="32">
        <v>9163.25373269798</v>
      </c>
      <c r="H30" s="32">
        <v>0.16661580081115501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2468.38</v>
      </c>
      <c r="E32" s="38">
        <v>2307.69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68</v>
      </c>
      <c r="D33" s="38">
        <v>210236.54</v>
      </c>
      <c r="E33" s="38">
        <v>216578.98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33</v>
      </c>
      <c r="D34" s="38">
        <v>106256.31</v>
      </c>
      <c r="E34" s="38">
        <v>102340.32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92</v>
      </c>
      <c r="D35" s="38">
        <v>201769.46</v>
      </c>
      <c r="E35" s="38">
        <v>193976.11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150</v>
      </c>
      <c r="D36" s="38">
        <v>28.39</v>
      </c>
      <c r="E36" s="38">
        <v>16.239999999999998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79</v>
      </c>
      <c r="D37" s="38">
        <v>148496.23000000001</v>
      </c>
      <c r="E37" s="38">
        <v>149517.65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41</v>
      </c>
      <c r="D38" s="38">
        <v>40127.089999999997</v>
      </c>
      <c r="E38" s="38">
        <v>34814.68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2015-04-14T02:33:33Z</dcterms:modified>
</cp:coreProperties>
</file>