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<sst xmlns="http://schemas.openxmlformats.org/spreadsheetml/2006/main" count="115" uniqueCount="73">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</sst>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15682644.4297</v>
      </c>
      <c r="F3" s="25">
        <f>RA!I7</f>
        <v>1237149.5027999999</v>
      </c>
      <c r="G3" s="16">
        <f>SUM(G4:G38)</f>
        <v>14444857.866899993</v>
      </c>
      <c r="H3" s="27">
        <f>RA!J7</f>
        <v>7.8853916833672404</v>
      </c>
      <c r="I3" s="20">
        <f>SUM(I4:I38)</f>
        <v>15682647.879346522</v>
      </c>
      <c r="J3" s="21">
        <f>SUM(J4:J38)</f>
        <v>14444857.939157423</v>
      </c>
      <c r="K3" s="22">
        <f>E3-I3</f>
        <v>-3.4496465213596821</v>
      </c>
      <c r="L3" s="22">
        <f>G3-J3</f>
        <v>-7.2257429361343384E-2</v>
      </c>
    </row>
    <row r="4" spans="1:13" x14ac:dyDescent="0.15">
      <c r="A4" s="42">
        <f>RA!A8</f>
        <v>42110</v>
      </c>
      <c r="B4" s="12">
        <v>12</v>
      </c>
      <c r="C4" s="39" t="s">
        <v>6</v>
      </c>
      <c r="D4" s="39"/>
      <c r="E4" s="15">
        <f>VLOOKUP(C4,RA!B8:D36,3,0)</f>
        <v>597033.45600000001</v>
      </c>
      <c r="F4" s="25">
        <f>VLOOKUP(C4,RA!B8:I39,8,0)</f>
        <v>83273.486900000004</v>
      </c>
      <c r="G4" s="16">
        <f t="shared" ref="G4:G38" si="0">E4-F4</f>
        <v>513759.96909999999</v>
      </c>
      <c r="H4" s="27">
        <f>RA!J8</f>
        <v>13.9478761304124</v>
      </c>
      <c r="I4" s="20">
        <f>VLOOKUP(B4,RMS!B:D,3,FALSE)</f>
        <v>597033.76503418805</v>
      </c>
      <c r="J4" s="21">
        <f>VLOOKUP(B4,RMS!B:E,4,FALSE)</f>
        <v>513759.978961538</v>
      </c>
      <c r="K4" s="22">
        <f t="shared" ref="K4:K38" si="1">E4-I4</f>
        <v>-0.30903418804518878</v>
      </c>
      <c r="L4" s="22">
        <f t="shared" ref="L4:L38" si="2">G4-J4</f>
        <v>-9.8615380120463669E-3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62314.375599999999</v>
      </c>
      <c r="F5" s="25">
        <f>VLOOKUP(C5,RA!B9:I40,8,0)</f>
        <v>13464.631600000001</v>
      </c>
      <c r="G5" s="16">
        <f t="shared" si="0"/>
        <v>48849.743999999999</v>
      </c>
      <c r="H5" s="27">
        <f>RA!J9</f>
        <v>21.6075848796598</v>
      </c>
      <c r="I5" s="20">
        <f>VLOOKUP(B5,RMS!B:D,3,FALSE)</f>
        <v>62314.404024801501</v>
      </c>
      <c r="J5" s="21">
        <f>VLOOKUP(B5,RMS!B:E,4,FALSE)</f>
        <v>48849.737697186298</v>
      </c>
      <c r="K5" s="22">
        <f t="shared" si="1"/>
        <v>-2.8424801501387265E-2</v>
      </c>
      <c r="L5" s="22">
        <f t="shared" si="2"/>
        <v>6.3028137010405771E-3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111258.58</v>
      </c>
      <c r="F6" s="25">
        <f>VLOOKUP(C6,RA!B10:I41,8,0)</f>
        <v>22974.560600000001</v>
      </c>
      <c r="G6" s="16">
        <f t="shared" si="0"/>
        <v>88284.019400000005</v>
      </c>
      <c r="H6" s="27">
        <f>RA!J10</f>
        <v>20.6496978480221</v>
      </c>
      <c r="I6" s="20">
        <f>VLOOKUP(B6,RMS!B:D,3,FALSE)</f>
        <v>111260.43090341899</v>
      </c>
      <c r="J6" s="21">
        <f>VLOOKUP(B6,RMS!B:E,4,FALSE)</f>
        <v>88284.019502564101</v>
      </c>
      <c r="K6" s="22">
        <f>E6-I6</f>
        <v>-1.8509034189919475</v>
      </c>
      <c r="L6" s="22">
        <f t="shared" si="2"/>
        <v>-1.0256409586872905E-4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42971.878799999999</v>
      </c>
      <c r="F7" s="25">
        <f>VLOOKUP(C7,RA!B11:I42,8,0)</f>
        <v>7241.1374999999998</v>
      </c>
      <c r="G7" s="16">
        <f t="shared" si="0"/>
        <v>35730.741300000002</v>
      </c>
      <c r="H7" s="27">
        <f>RA!J11</f>
        <v>16.850874809783701</v>
      </c>
      <c r="I7" s="20">
        <f>VLOOKUP(B7,RMS!B:D,3,FALSE)</f>
        <v>42971.892819658096</v>
      </c>
      <c r="J7" s="21">
        <f>VLOOKUP(B7,RMS!B:E,4,FALSE)</f>
        <v>35730.741252136802</v>
      </c>
      <c r="K7" s="22">
        <f t="shared" si="1"/>
        <v>-1.4019658097822685E-2</v>
      </c>
      <c r="L7" s="22">
        <f t="shared" si="2"/>
        <v>4.7863199142739177E-5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135552.8958</v>
      </c>
      <c r="F8" s="25">
        <f>VLOOKUP(C8,RA!B12:I43,8,0)</f>
        <v>16240.8923</v>
      </c>
      <c r="G8" s="16">
        <f t="shared" si="0"/>
        <v>119312.00349999999</v>
      </c>
      <c r="H8" s="27">
        <f>RA!J12</f>
        <v>11.9812212082599</v>
      </c>
      <c r="I8" s="20">
        <f>VLOOKUP(B8,RMS!B:D,3,FALSE)</f>
        <v>135552.91447265001</v>
      </c>
      <c r="J8" s="21">
        <f>VLOOKUP(B8,RMS!B:E,4,FALSE)</f>
        <v>119312.002131624</v>
      </c>
      <c r="K8" s="22">
        <f t="shared" si="1"/>
        <v>-1.8672650010557845E-2</v>
      </c>
      <c r="L8" s="22">
        <f t="shared" si="2"/>
        <v>1.3683759898412973E-3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288930.99560000002</v>
      </c>
      <c r="F9" s="25">
        <f>VLOOKUP(C9,RA!B13:I44,8,0)</f>
        <v>34374.246099999997</v>
      </c>
      <c r="G9" s="16">
        <f t="shared" si="0"/>
        <v>254556.74950000003</v>
      </c>
      <c r="H9" s="27">
        <f>RA!J13</f>
        <v>11.897043454482199</v>
      </c>
      <c r="I9" s="20">
        <f>VLOOKUP(B9,RMS!B:D,3,FALSE)</f>
        <v>288931.11776752101</v>
      </c>
      <c r="J9" s="21">
        <f>VLOOKUP(B9,RMS!B:E,4,FALSE)</f>
        <v>254556.747299145</v>
      </c>
      <c r="K9" s="22">
        <f t="shared" si="1"/>
        <v>-0.12216752098174766</v>
      </c>
      <c r="L9" s="22">
        <f t="shared" si="2"/>
        <v>2.2008550295140594E-3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139816.73759999999</v>
      </c>
      <c r="F10" s="25">
        <f>VLOOKUP(C10,RA!B14:I45,8,0)</f>
        <v>24782.188699999999</v>
      </c>
      <c r="G10" s="16">
        <f t="shared" si="0"/>
        <v>115034.54889999999</v>
      </c>
      <c r="H10" s="27">
        <f>RA!J14</f>
        <v>17.724765378876899</v>
      </c>
      <c r="I10" s="20">
        <f>VLOOKUP(B10,RMS!B:D,3,FALSE)</f>
        <v>139816.74387094</v>
      </c>
      <c r="J10" s="21">
        <f>VLOOKUP(B10,RMS!B:E,4,FALSE)</f>
        <v>115034.54797521399</v>
      </c>
      <c r="K10" s="22">
        <f t="shared" si="1"/>
        <v>-6.2709400081075728E-3</v>
      </c>
      <c r="L10" s="22">
        <f t="shared" si="2"/>
        <v>9.2478599981404841E-4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117180.58689999999</v>
      </c>
      <c r="F11" s="25">
        <f>VLOOKUP(C11,RA!B15:I46,8,0)</f>
        <v>17663.699199999999</v>
      </c>
      <c r="G11" s="16">
        <f t="shared" si="0"/>
        <v>99516.887699999992</v>
      </c>
      <c r="H11" s="27">
        <f>RA!J15</f>
        <v>15.073912554367</v>
      </c>
      <c r="I11" s="20">
        <f>VLOOKUP(B11,RMS!B:D,3,FALSE)</f>
        <v>117180.709042735</v>
      </c>
      <c r="J11" s="21">
        <f>VLOOKUP(B11,RMS!B:E,4,FALSE)</f>
        <v>99516.888111965804</v>
      </c>
      <c r="K11" s="22">
        <f t="shared" si="1"/>
        <v>-0.1221427350101294</v>
      </c>
      <c r="L11" s="22">
        <f t="shared" si="2"/>
        <v>-4.119658115087077E-4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721317.22560000001</v>
      </c>
      <c r="F12" s="25">
        <f>VLOOKUP(C12,RA!B16:I47,8,0)</f>
        <v>29218.653600000001</v>
      </c>
      <c r="G12" s="16">
        <f t="shared" si="0"/>
        <v>692098.57200000004</v>
      </c>
      <c r="H12" s="27">
        <f>RA!J16</f>
        <v>4.0507355935795903</v>
      </c>
      <c r="I12" s="20">
        <f>VLOOKUP(B12,RMS!B:D,3,FALSE)</f>
        <v>721316.74674444401</v>
      </c>
      <c r="J12" s="21">
        <f>VLOOKUP(B12,RMS!B:E,4,FALSE)</f>
        <v>692098.57170512795</v>
      </c>
      <c r="K12" s="22">
        <f t="shared" si="1"/>
        <v>0.47885555599350482</v>
      </c>
      <c r="L12" s="22">
        <f t="shared" si="2"/>
        <v>2.9487209394574165E-4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655357.26139999996</v>
      </c>
      <c r="F13" s="25">
        <f>VLOOKUP(C13,RA!B17:I48,8,0)</f>
        <v>33093.129999999997</v>
      </c>
      <c r="G13" s="16">
        <f t="shared" si="0"/>
        <v>622264.13139999995</v>
      </c>
      <c r="H13" s="27">
        <f>RA!J17</f>
        <v>5.0496320021395897</v>
      </c>
      <c r="I13" s="20">
        <f>VLOOKUP(B13,RMS!B:D,3,FALSE)</f>
        <v>655357.35738632502</v>
      </c>
      <c r="J13" s="21">
        <f>VLOOKUP(B13,RMS!B:E,4,FALSE)</f>
        <v>622264.13173504302</v>
      </c>
      <c r="K13" s="22">
        <f t="shared" si="1"/>
        <v>-9.598632506094873E-2</v>
      </c>
      <c r="L13" s="22">
        <f t="shared" si="2"/>
        <v>-3.3504306338727474E-4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1392947.23</v>
      </c>
      <c r="F14" s="25">
        <f>VLOOKUP(C14,RA!B18:I49,8,0)</f>
        <v>157767.93950000001</v>
      </c>
      <c r="G14" s="16">
        <f t="shared" si="0"/>
        <v>1235179.2904999999</v>
      </c>
      <c r="H14" s="27">
        <f>RA!J18</f>
        <v>11.326196434591401</v>
      </c>
      <c r="I14" s="20">
        <f>VLOOKUP(B14,RMS!B:D,3,FALSE)</f>
        <v>1392947.1792653699</v>
      </c>
      <c r="J14" s="21">
        <f>VLOOKUP(B14,RMS!B:E,4,FALSE)</f>
        <v>1235179.2831091101</v>
      </c>
      <c r="K14" s="22">
        <f t="shared" si="1"/>
        <v>5.0734630087390542E-2</v>
      </c>
      <c r="L14" s="22">
        <f t="shared" si="2"/>
        <v>7.3908898048102856E-3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422056.41070000001</v>
      </c>
      <c r="F15" s="25">
        <f>VLOOKUP(C15,RA!B19:I50,8,0)</f>
        <v>31495.890800000001</v>
      </c>
      <c r="G15" s="16">
        <f t="shared" si="0"/>
        <v>390560.51990000001</v>
      </c>
      <c r="H15" s="27">
        <f>RA!J19</f>
        <v>7.46248368737312</v>
      </c>
      <c r="I15" s="20">
        <f>VLOOKUP(B15,RMS!B:D,3,FALSE)</f>
        <v>422056.38320598297</v>
      </c>
      <c r="J15" s="21">
        <f>VLOOKUP(B15,RMS!B:E,4,FALSE)</f>
        <v>390560.52027179499</v>
      </c>
      <c r="K15" s="22">
        <f t="shared" si="1"/>
        <v>2.7494017034769058E-2</v>
      </c>
      <c r="L15" s="22">
        <f t="shared" si="2"/>
        <v>-3.7179497303441167E-4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970459.24879999994</v>
      </c>
      <c r="F16" s="25">
        <f>VLOOKUP(C16,RA!B20:I51,8,0)</f>
        <v>37953.2644</v>
      </c>
      <c r="G16" s="16">
        <f t="shared" si="0"/>
        <v>932505.98439999996</v>
      </c>
      <c r="H16" s="27">
        <f>RA!J20</f>
        <v>3.9108560660254699</v>
      </c>
      <c r="I16" s="20">
        <f>VLOOKUP(B16,RMS!B:D,3,FALSE)</f>
        <v>970459.38419999997</v>
      </c>
      <c r="J16" s="21">
        <f>VLOOKUP(B16,RMS!B:E,4,FALSE)</f>
        <v>932505.98439999996</v>
      </c>
      <c r="K16" s="22">
        <f t="shared" si="1"/>
        <v>-0.13540000002831221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326356.27350000001</v>
      </c>
      <c r="F17" s="25">
        <f>VLOOKUP(C17,RA!B21:I52,8,0)</f>
        <v>1822.9368999999999</v>
      </c>
      <c r="G17" s="16">
        <f t="shared" si="0"/>
        <v>324533.33660000004</v>
      </c>
      <c r="H17" s="27">
        <f>RA!J21</f>
        <v>0.55857265449502702</v>
      </c>
      <c r="I17" s="20">
        <f>VLOOKUP(B17,RMS!B:D,3,FALSE)</f>
        <v>326356.12906705198</v>
      </c>
      <c r="J17" s="21">
        <f>VLOOKUP(B17,RMS!B:E,4,FALSE)</f>
        <v>324533.33651033201</v>
      </c>
      <c r="K17" s="22">
        <f t="shared" si="1"/>
        <v>0.14443294802913442</v>
      </c>
      <c r="L17" s="22">
        <f t="shared" si="2"/>
        <v>8.9668028522282839E-5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1004607.5366</v>
      </c>
      <c r="F18" s="25">
        <f>VLOOKUP(C18,RA!B22:I53,8,0)</f>
        <v>122659.60890000001</v>
      </c>
      <c r="G18" s="16">
        <f t="shared" si="0"/>
        <v>881947.9277</v>
      </c>
      <c r="H18" s="27">
        <f>RA!J22</f>
        <v>12.209704230881</v>
      </c>
      <c r="I18" s="20">
        <f>VLOOKUP(B18,RMS!B:D,3,FALSE)</f>
        <v>1004608.36563333</v>
      </c>
      <c r="J18" s="21">
        <f>VLOOKUP(B18,RMS!B:E,4,FALSE)</f>
        <v>881947.92449999996</v>
      </c>
      <c r="K18" s="22">
        <f t="shared" si="1"/>
        <v>-0.82903332996647805</v>
      </c>
      <c r="L18" s="22">
        <f t="shared" si="2"/>
        <v>3.2000000355765224E-3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2470803.2911999999</v>
      </c>
      <c r="F19" s="25">
        <f>VLOOKUP(C19,RA!B23:I54,8,0)</f>
        <v>145166.87409999999</v>
      </c>
      <c r="G19" s="16">
        <f t="shared" si="0"/>
        <v>2325636.4170999997</v>
      </c>
      <c r="H19" s="27">
        <f>RA!J23</f>
        <v>5.8752906237831901</v>
      </c>
      <c r="I19" s="20">
        <f>VLOOKUP(B19,RMS!B:D,3,FALSE)</f>
        <v>2470804.20024188</v>
      </c>
      <c r="J19" s="21">
        <f>VLOOKUP(B19,RMS!B:E,4,FALSE)</f>
        <v>2325636.4426623899</v>
      </c>
      <c r="K19" s="22">
        <f t="shared" si="1"/>
        <v>-0.90904188016429543</v>
      </c>
      <c r="L19" s="22">
        <f t="shared" si="2"/>
        <v>-2.5562390219420195E-2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205706.7991</v>
      </c>
      <c r="F20" s="25">
        <f>VLOOKUP(C20,RA!B24:I55,8,0)</f>
        <v>28450.962299999999</v>
      </c>
      <c r="G20" s="16">
        <f t="shared" si="0"/>
        <v>177255.83679999999</v>
      </c>
      <c r="H20" s="27">
        <f>RA!J24</f>
        <v>13.830832244961</v>
      </c>
      <c r="I20" s="20">
        <f>VLOOKUP(B20,RMS!B:D,3,FALSE)</f>
        <v>205706.82714512499</v>
      </c>
      <c r="J20" s="21">
        <f>VLOOKUP(B20,RMS!B:E,4,FALSE)</f>
        <v>177255.83848947799</v>
      </c>
      <c r="K20" s="22">
        <f t="shared" si="1"/>
        <v>-2.8045124985510483E-2</v>
      </c>
      <c r="L20" s="22">
        <f t="shared" si="2"/>
        <v>-1.6894779982976615E-3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217916.027</v>
      </c>
      <c r="F21" s="25">
        <f>VLOOKUP(C21,RA!B25:I56,8,0)</f>
        <v>14728.7673</v>
      </c>
      <c r="G21" s="16">
        <f t="shared" si="0"/>
        <v>203187.2597</v>
      </c>
      <c r="H21" s="27">
        <f>RA!J25</f>
        <v>6.7589187921455602</v>
      </c>
      <c r="I21" s="20">
        <f>VLOOKUP(B21,RMS!B:D,3,FALSE)</f>
        <v>217916.032612654</v>
      </c>
      <c r="J21" s="21">
        <f>VLOOKUP(B21,RMS!B:E,4,FALSE)</f>
        <v>203187.27412825599</v>
      </c>
      <c r="K21" s="22">
        <f t="shared" si="1"/>
        <v>-5.6126540002878755E-3</v>
      </c>
      <c r="L21" s="22">
        <f t="shared" si="2"/>
        <v>-1.4428255992243066E-2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497332.14240000001</v>
      </c>
      <c r="F22" s="25">
        <f>VLOOKUP(C22,RA!B26:I57,8,0)</f>
        <v>96785.721000000005</v>
      </c>
      <c r="G22" s="16">
        <f t="shared" si="0"/>
        <v>400546.42139999999</v>
      </c>
      <c r="H22" s="27">
        <f>RA!J26</f>
        <v>19.460982459918299</v>
      </c>
      <c r="I22" s="20">
        <f>VLOOKUP(B22,RMS!B:D,3,FALSE)</f>
        <v>497332.11710599798</v>
      </c>
      <c r="J22" s="21">
        <f>VLOOKUP(B22,RMS!B:E,4,FALSE)</f>
        <v>400546.39943461999</v>
      </c>
      <c r="K22" s="22">
        <f t="shared" si="1"/>
        <v>2.5294002029113472E-2</v>
      </c>
      <c r="L22" s="22">
        <f t="shared" si="2"/>
        <v>2.1965380001347512E-2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192027.67619999999</v>
      </c>
      <c r="F23" s="25">
        <f>VLOOKUP(C23,RA!B27:I58,8,0)</f>
        <v>52929.499400000001</v>
      </c>
      <c r="G23" s="16">
        <f t="shared" si="0"/>
        <v>139098.17679999999</v>
      </c>
      <c r="H23" s="27">
        <f>RA!J27</f>
        <v>27.5634744154655</v>
      </c>
      <c r="I23" s="20">
        <f>VLOOKUP(B23,RMS!B:D,3,FALSE)</f>
        <v>192027.60953639701</v>
      </c>
      <c r="J23" s="21">
        <f>VLOOKUP(B23,RMS!B:E,4,FALSE)</f>
        <v>139098.19620798001</v>
      </c>
      <c r="K23" s="22">
        <f t="shared" si="1"/>
        <v>6.6663602978223935E-2</v>
      </c>
      <c r="L23" s="22">
        <f t="shared" si="2"/>
        <v>-1.9407980027608573E-2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681327.69759999996</v>
      </c>
      <c r="F24" s="25">
        <f>VLOOKUP(C24,RA!B28:I59,8,0)</f>
        <v>26670.179899999999</v>
      </c>
      <c r="G24" s="16">
        <f t="shared" si="0"/>
        <v>654657.51769999997</v>
      </c>
      <c r="H24" s="27">
        <f>RA!J28</f>
        <v>3.9144423445497099</v>
      </c>
      <c r="I24" s="20">
        <f>VLOOKUP(B24,RMS!B:D,3,FALSE)</f>
        <v>681327.69450442505</v>
      </c>
      <c r="J24" s="21">
        <f>VLOOKUP(B24,RMS!B:E,4,FALSE)</f>
        <v>654657.52431858401</v>
      </c>
      <c r="K24" s="22">
        <f t="shared" si="1"/>
        <v>3.0955749098211527E-3</v>
      </c>
      <c r="L24" s="22">
        <f t="shared" si="2"/>
        <v>-6.6185840405523777E-3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792646.57050000003</v>
      </c>
      <c r="F25" s="25">
        <f>VLOOKUP(C25,RA!B29:I60,8,0)</f>
        <v>90189.36</v>
      </c>
      <c r="G25" s="16">
        <f t="shared" si="0"/>
        <v>702457.21050000004</v>
      </c>
      <c r="H25" s="27">
        <f>RA!J29</f>
        <v>11.3782565088383</v>
      </c>
      <c r="I25" s="20">
        <f>VLOOKUP(B25,RMS!B:D,3,FALSE)</f>
        <v>792646.56878849596</v>
      </c>
      <c r="J25" s="21">
        <f>VLOOKUP(B25,RMS!B:E,4,FALSE)</f>
        <v>702457.17517487402</v>
      </c>
      <c r="K25" s="22">
        <f t="shared" si="1"/>
        <v>1.7115040682256222E-3</v>
      </c>
      <c r="L25" s="22">
        <f t="shared" si="2"/>
        <v>3.5325126023963094E-2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1303047.8171000001</v>
      </c>
      <c r="F26" s="25">
        <f>VLOOKUP(C26,RA!B30:I61,8,0)</f>
        <v>113326.32369999999</v>
      </c>
      <c r="G26" s="16">
        <f t="shared" si="0"/>
        <v>1189721.4934</v>
      </c>
      <c r="H26" s="27">
        <f>RA!J30</f>
        <v>8.6970195730969895</v>
      </c>
      <c r="I26" s="20">
        <f>VLOOKUP(B26,RMS!B:D,3,FALSE)</f>
        <v>1303047.82943645</v>
      </c>
      <c r="J26" s="21">
        <f>VLOOKUP(B26,RMS!B:E,4,FALSE)</f>
        <v>1189721.4757435401</v>
      </c>
      <c r="K26" s="22">
        <f t="shared" si="1"/>
        <v>-1.233644993044436E-2</v>
      </c>
      <c r="L26" s="22">
        <f t="shared" si="2"/>
        <v>1.765645993873477E-2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1230452.6285000001</v>
      </c>
      <c r="F27" s="25">
        <f>VLOOKUP(C27,RA!B31:I62,8,0)</f>
        <v>-33236.057999999997</v>
      </c>
      <c r="G27" s="16">
        <f t="shared" si="0"/>
        <v>1263688.6865000001</v>
      </c>
      <c r="H27" s="27">
        <f>RA!J31</f>
        <v>-2.7011245480061201</v>
      </c>
      <c r="I27" s="20">
        <f>VLOOKUP(B27,RMS!B:D,3,FALSE)</f>
        <v>1230452.54760265</v>
      </c>
      <c r="J27" s="21">
        <f>VLOOKUP(B27,RMS!B:E,4,FALSE)</f>
        <v>1263688.78016726</v>
      </c>
      <c r="K27" s="22">
        <f t="shared" si="1"/>
        <v>8.0897350097075105E-2</v>
      </c>
      <c r="L27" s="22">
        <f t="shared" si="2"/>
        <v>-9.3667259905487299E-2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98579.359800000006</v>
      </c>
      <c r="F28" s="25">
        <f>VLOOKUP(C28,RA!B32:I63,8,0)</f>
        <v>29274.414700000001</v>
      </c>
      <c r="G28" s="16">
        <f t="shared" si="0"/>
        <v>69304.945100000012</v>
      </c>
      <c r="H28" s="27">
        <f>RA!J32</f>
        <v>29.696292164396901</v>
      </c>
      <c r="I28" s="20">
        <f>VLOOKUP(B28,RMS!B:D,3,FALSE)</f>
        <v>98579.2059519779</v>
      </c>
      <c r="J28" s="21">
        <f>VLOOKUP(B28,RMS!B:E,4,FALSE)</f>
        <v>69304.949280483706</v>
      </c>
      <c r="K28" s="22">
        <f t="shared" si="1"/>
        <v>0.1538480221061036</v>
      </c>
      <c r="L28" s="22">
        <f t="shared" si="2"/>
        <v>-4.1804836946539581E-3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132038.44200000001</v>
      </c>
      <c r="F30" s="25">
        <f>VLOOKUP(C30,RA!B34:I66,8,0)</f>
        <v>10201.558999999999</v>
      </c>
      <c r="G30" s="16">
        <f t="shared" si="0"/>
        <v>121836.88300000002</v>
      </c>
      <c r="H30" s="27">
        <f>RA!J34</f>
        <v>0</v>
      </c>
      <c r="I30" s="20">
        <f>VLOOKUP(B30,RMS!B:D,3,FALSE)</f>
        <v>132038.44200000001</v>
      </c>
      <c r="J30" s="21">
        <f>VLOOKUP(B30,RMS!B:E,4,FALSE)</f>
        <v>121836.87480000001</v>
      </c>
      <c r="K30" s="22">
        <f t="shared" si="1"/>
        <v>0</v>
      </c>
      <c r="L30" s="22">
        <f t="shared" si="2"/>
        <v>8.2000000111293048E-3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144202.49</v>
      </c>
      <c r="F31" s="25">
        <f>VLOOKUP(C31,RA!B34:I67,8,0)</f>
        <v>-7565.7</v>
      </c>
      <c r="G31" s="16">
        <f t="shared" si="0"/>
        <v>151768.19</v>
      </c>
      <c r="H31" s="27">
        <f>RA!J35</f>
        <v>7.7262037066447702</v>
      </c>
      <c r="I31" s="20">
        <f>VLOOKUP(B31,RMS!B:D,3,FALSE)</f>
        <v>144202.49</v>
      </c>
      <c r="J31" s="21">
        <f>VLOOKUP(B31,RMS!B:E,4,FALSE)</f>
        <v>151768.19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66214.81</v>
      </c>
      <c r="F32" s="25">
        <f>VLOOKUP(C32,RA!B34:I68,8,0)</f>
        <v>4185.21</v>
      </c>
      <c r="G32" s="16">
        <f t="shared" si="0"/>
        <v>62029.599999999999</v>
      </c>
      <c r="H32" s="27">
        <f>RA!J34</f>
        <v>0</v>
      </c>
      <c r="I32" s="20">
        <f>VLOOKUP(B32,RMS!B:D,3,FALSE)</f>
        <v>66214.81</v>
      </c>
      <c r="J32" s="21">
        <f>VLOOKUP(B32,RMS!B:E,4,FALSE)</f>
        <v>62029.599999999999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149850.46</v>
      </c>
      <c r="F33" s="25">
        <f>VLOOKUP(C33,RA!B35:I69,8,0)</f>
        <v>4558.07</v>
      </c>
      <c r="G33" s="16">
        <f t="shared" si="0"/>
        <v>145292.38999999998</v>
      </c>
      <c r="H33" s="27">
        <f>RA!J35</f>
        <v>7.7262037066447702</v>
      </c>
      <c r="I33" s="20">
        <f>VLOOKUP(B33,RMS!B:D,3,FALSE)</f>
        <v>149850.46</v>
      </c>
      <c r="J33" s="21">
        <f>VLOOKUP(B33,RMS!B:E,4,FALSE)</f>
        <v>145292.39000000001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95647.008100000006</v>
      </c>
      <c r="F34" s="25">
        <f>VLOOKUP(C34,RA!B8:I70,8,0)</f>
        <v>4859.1373000000003</v>
      </c>
      <c r="G34" s="16">
        <f t="shared" si="0"/>
        <v>90787.870800000004</v>
      </c>
      <c r="H34" s="27">
        <f>RA!J36</f>
        <v>-10.041702706042299</v>
      </c>
      <c r="I34" s="20">
        <f>VLOOKUP(B34,RMS!B:D,3,FALSE)</f>
        <v>95647.008547008503</v>
      </c>
      <c r="J34" s="21">
        <f>VLOOKUP(B34,RMS!B:E,4,FALSE)</f>
        <v>90787.871794871797</v>
      </c>
      <c r="K34" s="22">
        <f t="shared" si="1"/>
        <v>-4.4700849684886634E-4</v>
      </c>
      <c r="L34" s="22">
        <f t="shared" si="2"/>
        <v>-9.9487179249990731E-4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303362.24819999997</v>
      </c>
      <c r="F35" s="25">
        <f>VLOOKUP(C35,RA!B8:I71,8,0)</f>
        <v>19652.207200000001</v>
      </c>
      <c r="G35" s="16">
        <f t="shared" si="0"/>
        <v>283710.04099999997</v>
      </c>
      <c r="H35" s="27">
        <f>RA!J37</f>
        <v>-5.2465806935788697</v>
      </c>
      <c r="I35" s="20">
        <f>VLOOKUP(B35,RMS!B:D,3,FALSE)</f>
        <v>303362.24328974402</v>
      </c>
      <c r="J35" s="21">
        <f>VLOOKUP(B35,RMS!B:E,4,FALSE)</f>
        <v>283710.04059572599</v>
      </c>
      <c r="K35" s="22">
        <f t="shared" si="1"/>
        <v>4.910255956929177E-3</v>
      </c>
      <c r="L35" s="22">
        <f t="shared" si="2"/>
        <v>4.0427397470921278E-4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67299.520000000004</v>
      </c>
      <c r="F36" s="25">
        <f>VLOOKUP(C36,RA!B9:I72,8,0)</f>
        <v>-2701.76</v>
      </c>
      <c r="G36" s="16">
        <f t="shared" si="0"/>
        <v>70001.279999999999</v>
      </c>
      <c r="H36" s="27">
        <f>RA!J38</f>
        <v>6.3206554545727798</v>
      </c>
      <c r="I36" s="20">
        <f>VLOOKUP(B36,RMS!B:D,3,FALSE)</f>
        <v>67299.520000000004</v>
      </c>
      <c r="J36" s="21">
        <f>VLOOKUP(B36,RMS!B:E,4,FALSE)</f>
        <v>70001.279999999999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31003.45</v>
      </c>
      <c r="F37" s="25">
        <f>VLOOKUP(C37,RA!B10:I73,8,0)</f>
        <v>3748.41</v>
      </c>
      <c r="G37" s="16">
        <f t="shared" si="0"/>
        <v>27255.040000000001</v>
      </c>
      <c r="H37" s="27">
        <f>RA!J39</f>
        <v>3.0417457510640902</v>
      </c>
      <c r="I37" s="20">
        <f>VLOOKUP(B37,RMS!B:D,3,FALSE)</f>
        <v>31003.45</v>
      </c>
      <c r="J37" s="21">
        <f>VLOOKUP(B37,RMS!B:E,4,FALSE)</f>
        <v>27255.040000000001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15025.2991</v>
      </c>
      <c r="F38" s="25">
        <f>VLOOKUP(C38,RA!B8:I74,8,0)</f>
        <v>2537.1179000000002</v>
      </c>
      <c r="G38" s="16">
        <f t="shared" si="0"/>
        <v>12488.181199999999</v>
      </c>
      <c r="H38" s="27">
        <f>RA!J40</f>
        <v>100</v>
      </c>
      <c r="I38" s="20">
        <f>VLOOKUP(B38,RMS!B:D,3,FALSE)</f>
        <v>15025.299145299099</v>
      </c>
      <c r="J38" s="21">
        <f>VLOOKUP(B38,RMS!B:E,4,FALSE)</f>
        <v>12488.181196581199</v>
      </c>
      <c r="K38" s="22">
        <f t="shared" si="1"/>
        <v>-4.5299098928808235E-5</v>
      </c>
      <c r="L38" s="22">
        <f t="shared" si="2"/>
        <v>3.418799678911455E-6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15689131.909700001</v>
      </c>
      <c r="E7" s="66">
        <v>15324230.771299999</v>
      </c>
      <c r="F7" s="67">
        <v>102.381203623502</v>
      </c>
      <c r="G7" s="66">
        <v>12852388.3522</v>
      </c>
      <c r="H7" s="67">
        <v>22.0717230118122</v>
      </c>
      <c r="I7" s="66">
        <v>1237149.5027999999</v>
      </c>
      <c r="J7" s="67">
        <v>7.8853916833672404</v>
      </c>
      <c r="K7" s="66">
        <v>1557754.3853</v>
      </c>
      <c r="L7" s="67">
        <v>12.1203494837857</v>
      </c>
      <c r="M7" s="67">
        <v>-0.205812216306652</v>
      </c>
      <c r="N7" s="66">
        <v>274336693.19410002</v>
      </c>
      <c r="O7" s="66">
        <v>2549669750.5978999</v>
      </c>
      <c r="P7" s="66">
        <v>891916</v>
      </c>
      <c r="Q7" s="66">
        <v>831595</v>
      </c>
      <c r="R7" s="67">
        <v>7.2536511162284398</v>
      </c>
      <c r="S7" s="66">
        <v>17.590369395436301</v>
      </c>
      <c r="T7" s="66">
        <v>16.5040225835894</v>
      </c>
      <c r="U7" s="68">
        <v>6.1758044269884502</v>
      </c>
      <c r="V7" s="56"/>
      <c r="W7" s="56"/>
    </row>
    <row r="8" spans="1:23" ht="14.25" thickBot="1" x14ac:dyDescent="0.2">
      <c r="A8" s="53">
        <v>42110</v>
      </c>
      <c r="B8" s="43" t="s">
        <v>6</v>
      </c>
      <c r="C8" s="44"/>
      <c r="D8" s="69">
        <v>597033.45600000001</v>
      </c>
      <c r="E8" s="69">
        <v>545512.16029999999</v>
      </c>
      <c r="F8" s="70">
        <v>109.444573274346</v>
      </c>
      <c r="G8" s="69">
        <v>475022.23849999998</v>
      </c>
      <c r="H8" s="70">
        <v>25.685369570334299</v>
      </c>
      <c r="I8" s="69">
        <v>83273.486900000004</v>
      </c>
      <c r="J8" s="70">
        <v>13.9478761304124</v>
      </c>
      <c r="K8" s="69">
        <v>104671.61930000001</v>
      </c>
      <c r="L8" s="70">
        <v>22.035098742013901</v>
      </c>
      <c r="M8" s="70">
        <v>-0.20443108211281899</v>
      </c>
      <c r="N8" s="69">
        <v>10156583.499500001</v>
      </c>
      <c r="O8" s="69">
        <v>105367595.08580001</v>
      </c>
      <c r="P8" s="69">
        <v>28201</v>
      </c>
      <c r="Q8" s="69">
        <v>28278</v>
      </c>
      <c r="R8" s="70">
        <v>-0.27229648489992497</v>
      </c>
      <c r="S8" s="69">
        <v>21.170648416722798</v>
      </c>
      <c r="T8" s="69">
        <v>19.1503025638305</v>
      </c>
      <c r="U8" s="71">
        <v>9.5431458362720303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62314.375599999999</v>
      </c>
      <c r="E9" s="69">
        <v>76515.830900000001</v>
      </c>
      <c r="F9" s="70">
        <v>81.439846979430797</v>
      </c>
      <c r="G9" s="69">
        <v>63557.912400000001</v>
      </c>
      <c r="H9" s="70">
        <v>-1.9565412913090099</v>
      </c>
      <c r="I9" s="69">
        <v>13464.631600000001</v>
      </c>
      <c r="J9" s="70">
        <v>21.6075848796598</v>
      </c>
      <c r="K9" s="69">
        <v>14822.584500000001</v>
      </c>
      <c r="L9" s="70">
        <v>23.321383507240601</v>
      </c>
      <c r="M9" s="70">
        <v>-9.1613773562902998E-2</v>
      </c>
      <c r="N9" s="69">
        <v>1482902.2852</v>
      </c>
      <c r="O9" s="69">
        <v>16160512.682</v>
      </c>
      <c r="P9" s="69">
        <v>3738</v>
      </c>
      <c r="Q9" s="69">
        <v>3846</v>
      </c>
      <c r="R9" s="70">
        <v>-2.80811232449298</v>
      </c>
      <c r="S9" s="69">
        <v>16.6705124665597</v>
      </c>
      <c r="T9" s="69">
        <v>16.457704732189299</v>
      </c>
      <c r="U9" s="71">
        <v>1.27655184444541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111258.58</v>
      </c>
      <c r="E10" s="69">
        <v>124338.6369</v>
      </c>
      <c r="F10" s="70">
        <v>89.480295726163007</v>
      </c>
      <c r="G10" s="69">
        <v>99535.943199999994</v>
      </c>
      <c r="H10" s="70">
        <v>11.7772901156373</v>
      </c>
      <c r="I10" s="69">
        <v>22974.560600000001</v>
      </c>
      <c r="J10" s="70">
        <v>20.6496978480221</v>
      </c>
      <c r="K10" s="69">
        <v>28349.1011</v>
      </c>
      <c r="L10" s="70">
        <v>28.481270371887099</v>
      </c>
      <c r="M10" s="70">
        <v>-0.18958415933688999</v>
      </c>
      <c r="N10" s="69">
        <v>2312370.1354</v>
      </c>
      <c r="O10" s="69">
        <v>25767229.443500001</v>
      </c>
      <c r="P10" s="69">
        <v>82260</v>
      </c>
      <c r="Q10" s="69">
        <v>78037</v>
      </c>
      <c r="R10" s="70">
        <v>5.4115355536476404</v>
      </c>
      <c r="S10" s="69">
        <v>1.35252346219305</v>
      </c>
      <c r="T10" s="69">
        <v>1.2414248010559099</v>
      </c>
      <c r="U10" s="71">
        <v>8.2141762596115306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42971.878799999999</v>
      </c>
      <c r="E11" s="69">
        <v>59433.1947</v>
      </c>
      <c r="F11" s="70">
        <v>72.302825074284598</v>
      </c>
      <c r="G11" s="69">
        <v>47485.762799999997</v>
      </c>
      <c r="H11" s="70">
        <v>-9.5057628515130599</v>
      </c>
      <c r="I11" s="69">
        <v>7241.1374999999998</v>
      </c>
      <c r="J11" s="70">
        <v>16.850874809783701</v>
      </c>
      <c r="K11" s="69">
        <v>9650.7880000000005</v>
      </c>
      <c r="L11" s="70">
        <v>20.323540006395302</v>
      </c>
      <c r="M11" s="70">
        <v>-0.249684326295428</v>
      </c>
      <c r="N11" s="69">
        <v>753483.21290000004</v>
      </c>
      <c r="O11" s="69">
        <v>7970085.7956999997</v>
      </c>
      <c r="P11" s="69">
        <v>2280</v>
      </c>
      <c r="Q11" s="69">
        <v>2290</v>
      </c>
      <c r="R11" s="70">
        <v>-0.43668122270742499</v>
      </c>
      <c r="S11" s="69">
        <v>18.847315263157899</v>
      </c>
      <c r="T11" s="69">
        <v>17.6599989519651</v>
      </c>
      <c r="U11" s="71">
        <v>6.2996575088535698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135552.8958</v>
      </c>
      <c r="E12" s="69">
        <v>129895.3376</v>
      </c>
      <c r="F12" s="70">
        <v>104.35547441850601</v>
      </c>
      <c r="G12" s="69">
        <v>132933.9351</v>
      </c>
      <c r="H12" s="70">
        <v>1.9701219993449199</v>
      </c>
      <c r="I12" s="69">
        <v>16240.8923</v>
      </c>
      <c r="J12" s="70">
        <v>11.9812212082599</v>
      </c>
      <c r="K12" s="69">
        <v>34430.842600000004</v>
      </c>
      <c r="L12" s="70">
        <v>25.900717205203701</v>
      </c>
      <c r="M12" s="70">
        <v>-0.52830395443183298</v>
      </c>
      <c r="N12" s="69">
        <v>1967158.3036</v>
      </c>
      <c r="O12" s="69">
        <v>28359829.832400002</v>
      </c>
      <c r="P12" s="69">
        <v>1421</v>
      </c>
      <c r="Q12" s="69">
        <v>1112</v>
      </c>
      <c r="R12" s="70">
        <v>27.787769784172699</v>
      </c>
      <c r="S12" s="69">
        <v>95.392607881773401</v>
      </c>
      <c r="T12" s="69">
        <v>102.608789748201</v>
      </c>
      <c r="U12" s="71">
        <v>-7.5647180915438801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288930.99560000002</v>
      </c>
      <c r="E13" s="69">
        <v>290971.4375</v>
      </c>
      <c r="F13" s="70">
        <v>99.298748386600707</v>
      </c>
      <c r="G13" s="69">
        <v>247845.28289999999</v>
      </c>
      <c r="H13" s="70">
        <v>16.577161453009001</v>
      </c>
      <c r="I13" s="69">
        <v>34374.246099999997</v>
      </c>
      <c r="J13" s="70">
        <v>11.897043454482199</v>
      </c>
      <c r="K13" s="69">
        <v>68755.158800000005</v>
      </c>
      <c r="L13" s="70">
        <v>27.741160935365102</v>
      </c>
      <c r="M13" s="70">
        <v>-0.50004848072578401</v>
      </c>
      <c r="N13" s="69">
        <v>4471039.1929000001</v>
      </c>
      <c r="O13" s="69">
        <v>46543226.822899997</v>
      </c>
      <c r="P13" s="69">
        <v>12455</v>
      </c>
      <c r="Q13" s="69">
        <v>10768</v>
      </c>
      <c r="R13" s="70">
        <v>15.6667904903418</v>
      </c>
      <c r="S13" s="69">
        <v>23.197992420714598</v>
      </c>
      <c r="T13" s="69">
        <v>18.8755054420505</v>
      </c>
      <c r="U13" s="71">
        <v>18.633021773057798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139816.73759999999</v>
      </c>
      <c r="E14" s="69">
        <v>137442.72659999999</v>
      </c>
      <c r="F14" s="70">
        <v>101.72727292213099</v>
      </c>
      <c r="G14" s="69">
        <v>114893.7705</v>
      </c>
      <c r="H14" s="70">
        <v>21.6921831284142</v>
      </c>
      <c r="I14" s="69">
        <v>24782.188699999999</v>
      </c>
      <c r="J14" s="70">
        <v>17.724765378876899</v>
      </c>
      <c r="K14" s="69">
        <v>22441.345600000001</v>
      </c>
      <c r="L14" s="70">
        <v>19.532256189642599</v>
      </c>
      <c r="M14" s="70">
        <v>0.104309391322773</v>
      </c>
      <c r="N14" s="69">
        <v>2524380.5343999998</v>
      </c>
      <c r="O14" s="69">
        <v>22210908.4344</v>
      </c>
      <c r="P14" s="69">
        <v>2681</v>
      </c>
      <c r="Q14" s="69">
        <v>2656</v>
      </c>
      <c r="R14" s="70">
        <v>0.94126506024097001</v>
      </c>
      <c r="S14" s="69">
        <v>52.150965162252902</v>
      </c>
      <c r="T14" s="69">
        <v>46.402802673192802</v>
      </c>
      <c r="U14" s="71">
        <v>11.0221593621064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117180.58689999999</v>
      </c>
      <c r="E15" s="69">
        <v>124853.2308</v>
      </c>
      <c r="F15" s="70">
        <v>93.854669317856406</v>
      </c>
      <c r="G15" s="69">
        <v>124790.0861</v>
      </c>
      <c r="H15" s="70">
        <v>-6.0978395302189101</v>
      </c>
      <c r="I15" s="69">
        <v>17663.699199999999</v>
      </c>
      <c r="J15" s="70">
        <v>15.073912554367</v>
      </c>
      <c r="K15" s="69">
        <v>25787.062900000001</v>
      </c>
      <c r="L15" s="70">
        <v>20.664352198086998</v>
      </c>
      <c r="M15" s="70">
        <v>-0.31501701963894502</v>
      </c>
      <c r="N15" s="69">
        <v>1940307.8784</v>
      </c>
      <c r="O15" s="69">
        <v>17706703.407499999</v>
      </c>
      <c r="P15" s="69">
        <v>5431</v>
      </c>
      <c r="Q15" s="69">
        <v>3740</v>
      </c>
      <c r="R15" s="70">
        <v>45.213903743315498</v>
      </c>
      <c r="S15" s="69">
        <v>21.576245056159099</v>
      </c>
      <c r="T15" s="69">
        <v>22.154217326203199</v>
      </c>
      <c r="U15" s="71">
        <v>-2.6787435373475201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721317.22560000001</v>
      </c>
      <c r="E16" s="69">
        <v>750054.17370000004</v>
      </c>
      <c r="F16" s="70">
        <v>96.168683662109203</v>
      </c>
      <c r="G16" s="69">
        <v>620797.73640000005</v>
      </c>
      <c r="H16" s="70">
        <v>16.191987068591999</v>
      </c>
      <c r="I16" s="69">
        <v>29218.653600000001</v>
      </c>
      <c r="J16" s="70">
        <v>4.0507355935795903</v>
      </c>
      <c r="K16" s="69">
        <v>40122.583500000001</v>
      </c>
      <c r="L16" s="70">
        <v>6.4630685885986701</v>
      </c>
      <c r="M16" s="70">
        <v>-0.27176539865634503</v>
      </c>
      <c r="N16" s="69">
        <v>15072216.956700001</v>
      </c>
      <c r="O16" s="69">
        <v>126276703.1969</v>
      </c>
      <c r="P16" s="69">
        <v>45366</v>
      </c>
      <c r="Q16" s="69">
        <v>40548</v>
      </c>
      <c r="R16" s="70">
        <v>11.8822136726842</v>
      </c>
      <c r="S16" s="69">
        <v>15.899952069832</v>
      </c>
      <c r="T16" s="69">
        <v>16.046429121041701</v>
      </c>
      <c r="U16" s="71">
        <v>-0.92124209284641101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655357.26139999996</v>
      </c>
      <c r="E17" s="69">
        <v>511767.64490000001</v>
      </c>
      <c r="F17" s="70">
        <v>128.05758002306999</v>
      </c>
      <c r="G17" s="69">
        <v>394833.00910000002</v>
      </c>
      <c r="H17" s="70">
        <v>65.983402171427002</v>
      </c>
      <c r="I17" s="69">
        <v>33093.129999999997</v>
      </c>
      <c r="J17" s="70">
        <v>5.0496320021395897</v>
      </c>
      <c r="K17" s="69">
        <v>49732.556499999999</v>
      </c>
      <c r="L17" s="70">
        <v>12.5958456749507</v>
      </c>
      <c r="M17" s="70">
        <v>-0.33457814500245903</v>
      </c>
      <c r="N17" s="69">
        <v>11488365.5646</v>
      </c>
      <c r="O17" s="69">
        <v>147346730.8105</v>
      </c>
      <c r="P17" s="69">
        <v>12696</v>
      </c>
      <c r="Q17" s="69">
        <v>12228</v>
      </c>
      <c r="R17" s="70">
        <v>3.82728164867516</v>
      </c>
      <c r="S17" s="69">
        <v>51.619191981726502</v>
      </c>
      <c r="T17" s="69">
        <v>55.596589033366101</v>
      </c>
      <c r="U17" s="71">
        <v>-7.7052679419072403</v>
      </c>
    </row>
    <row r="18" spans="1:21" ht="12" thickBot="1" x14ac:dyDescent="0.2">
      <c r="A18" s="54"/>
      <c r="B18" s="43" t="s">
        <v>16</v>
      </c>
      <c r="C18" s="44"/>
      <c r="D18" s="69">
        <v>1392947.23</v>
      </c>
      <c r="E18" s="69">
        <v>1524206.5756999999</v>
      </c>
      <c r="F18" s="70">
        <v>91.388349335803198</v>
      </c>
      <c r="G18" s="69">
        <v>1297252.0608000001</v>
      </c>
      <c r="H18" s="70">
        <v>7.3767598519740396</v>
      </c>
      <c r="I18" s="69">
        <v>157767.93950000001</v>
      </c>
      <c r="J18" s="70">
        <v>11.326196434591401</v>
      </c>
      <c r="K18" s="69">
        <v>159415.7219</v>
      </c>
      <c r="L18" s="70">
        <v>12.288723735130599</v>
      </c>
      <c r="M18" s="70">
        <v>-1.0336385774006E-2</v>
      </c>
      <c r="N18" s="69">
        <v>28000613.9573</v>
      </c>
      <c r="O18" s="69">
        <v>331916729.39499998</v>
      </c>
      <c r="P18" s="69">
        <v>70830</v>
      </c>
      <c r="Q18" s="69">
        <v>71328</v>
      </c>
      <c r="R18" s="70">
        <v>-0.69818304172274404</v>
      </c>
      <c r="S18" s="69">
        <v>19.666062826486002</v>
      </c>
      <c r="T18" s="69">
        <v>18.753749749046701</v>
      </c>
      <c r="U18" s="71">
        <v>4.6390224901071901</v>
      </c>
    </row>
    <row r="19" spans="1:21" ht="12" thickBot="1" x14ac:dyDescent="0.2">
      <c r="A19" s="54"/>
      <c r="B19" s="43" t="s">
        <v>17</v>
      </c>
      <c r="C19" s="44"/>
      <c r="D19" s="69">
        <v>422056.41070000001</v>
      </c>
      <c r="E19" s="69">
        <v>473237.25209999998</v>
      </c>
      <c r="F19" s="70">
        <v>89.184950852266198</v>
      </c>
      <c r="G19" s="69">
        <v>807523.56799999997</v>
      </c>
      <c r="H19" s="70">
        <v>-47.734477676569803</v>
      </c>
      <c r="I19" s="69">
        <v>31495.890800000001</v>
      </c>
      <c r="J19" s="70">
        <v>7.46248368737312</v>
      </c>
      <c r="K19" s="69">
        <v>44841.574099999998</v>
      </c>
      <c r="L19" s="70">
        <v>5.55297404025736</v>
      </c>
      <c r="M19" s="70">
        <v>-0.29761852851637499</v>
      </c>
      <c r="N19" s="69">
        <v>9674576.4514000006</v>
      </c>
      <c r="O19" s="69">
        <v>93830751.834399998</v>
      </c>
      <c r="P19" s="69">
        <v>10099</v>
      </c>
      <c r="Q19" s="69">
        <v>10644</v>
      </c>
      <c r="R19" s="70">
        <v>-5.1202555430289403</v>
      </c>
      <c r="S19" s="69">
        <v>41.791901247648298</v>
      </c>
      <c r="T19" s="69">
        <v>51.883992127019901</v>
      </c>
      <c r="U19" s="71">
        <v>-24.148436845618601</v>
      </c>
    </row>
    <row r="20" spans="1:21" ht="12" thickBot="1" x14ac:dyDescent="0.2">
      <c r="A20" s="54"/>
      <c r="B20" s="43" t="s">
        <v>18</v>
      </c>
      <c r="C20" s="44"/>
      <c r="D20" s="69">
        <v>970459.24879999994</v>
      </c>
      <c r="E20" s="69">
        <v>817905.49670000002</v>
      </c>
      <c r="F20" s="70">
        <v>118.65175777831401</v>
      </c>
      <c r="G20" s="69">
        <v>695601.96180000005</v>
      </c>
      <c r="H20" s="70">
        <v>39.513587093509003</v>
      </c>
      <c r="I20" s="69">
        <v>37953.2644</v>
      </c>
      <c r="J20" s="70">
        <v>3.9108560660254699</v>
      </c>
      <c r="K20" s="69">
        <v>53349.307999999997</v>
      </c>
      <c r="L20" s="70">
        <v>7.6695166100378298</v>
      </c>
      <c r="M20" s="70">
        <v>-0.28858937776662402</v>
      </c>
      <c r="N20" s="69">
        <v>14407662.0492</v>
      </c>
      <c r="O20" s="69">
        <v>137677572.7978</v>
      </c>
      <c r="P20" s="69">
        <v>37850</v>
      </c>
      <c r="Q20" s="69">
        <v>37881</v>
      </c>
      <c r="R20" s="70">
        <v>-8.1835220823101004E-2</v>
      </c>
      <c r="S20" s="69">
        <v>25.639610272126799</v>
      </c>
      <c r="T20" s="69">
        <v>20.209850069955898</v>
      </c>
      <c r="U20" s="71">
        <v>21.177233758789502</v>
      </c>
    </row>
    <row r="21" spans="1:21" ht="12" thickBot="1" x14ac:dyDescent="0.2">
      <c r="A21" s="54"/>
      <c r="B21" s="43" t="s">
        <v>19</v>
      </c>
      <c r="C21" s="44"/>
      <c r="D21" s="69">
        <v>326356.27350000001</v>
      </c>
      <c r="E21" s="69">
        <v>292375.11969999998</v>
      </c>
      <c r="F21" s="70">
        <v>111.622450581591</v>
      </c>
      <c r="G21" s="69">
        <v>263585.75319999998</v>
      </c>
      <c r="H21" s="70">
        <v>23.8140793035851</v>
      </c>
      <c r="I21" s="69">
        <v>1822.9368999999999</v>
      </c>
      <c r="J21" s="70">
        <v>0.55857265449502702</v>
      </c>
      <c r="K21" s="69">
        <v>35782.602500000001</v>
      </c>
      <c r="L21" s="70">
        <v>13.5753173552022</v>
      </c>
      <c r="M21" s="70">
        <v>-0.94905521754601296</v>
      </c>
      <c r="N21" s="69">
        <v>6058455.0025000004</v>
      </c>
      <c r="O21" s="69">
        <v>57913016.151199996</v>
      </c>
      <c r="P21" s="69">
        <v>30014</v>
      </c>
      <c r="Q21" s="69">
        <v>28965</v>
      </c>
      <c r="R21" s="70">
        <v>3.6216122906956598</v>
      </c>
      <c r="S21" s="69">
        <v>10.8734681648564</v>
      </c>
      <c r="T21" s="69">
        <v>11.0013192404626</v>
      </c>
      <c r="U21" s="71">
        <v>-1.1758076969356099</v>
      </c>
    </row>
    <row r="22" spans="1:21" ht="12" thickBot="1" x14ac:dyDescent="0.2">
      <c r="A22" s="54"/>
      <c r="B22" s="43" t="s">
        <v>20</v>
      </c>
      <c r="C22" s="44"/>
      <c r="D22" s="69">
        <v>1004607.5366</v>
      </c>
      <c r="E22" s="69">
        <v>1093729.2393</v>
      </c>
      <c r="F22" s="70">
        <v>91.851575371886497</v>
      </c>
      <c r="G22" s="69">
        <v>945168.95420000004</v>
      </c>
      <c r="H22" s="70">
        <v>6.2886727432037901</v>
      </c>
      <c r="I22" s="69">
        <v>122659.60890000001</v>
      </c>
      <c r="J22" s="70">
        <v>12.209704230881</v>
      </c>
      <c r="K22" s="69">
        <v>118137.1048</v>
      </c>
      <c r="L22" s="70">
        <v>12.499046257818801</v>
      </c>
      <c r="M22" s="70">
        <v>3.8281826083823002E-2</v>
      </c>
      <c r="N22" s="69">
        <v>18759264.767900001</v>
      </c>
      <c r="O22" s="69">
        <v>160796096.80430001</v>
      </c>
      <c r="P22" s="69">
        <v>66599</v>
      </c>
      <c r="Q22" s="69">
        <v>66159</v>
      </c>
      <c r="R22" s="70">
        <v>0.66506446590788304</v>
      </c>
      <c r="S22" s="69">
        <v>15.0844237390952</v>
      </c>
      <c r="T22" s="69">
        <v>15.0360420607929</v>
      </c>
      <c r="U22" s="71">
        <v>0.32073932116376802</v>
      </c>
    </row>
    <row r="23" spans="1:21" ht="12" thickBot="1" x14ac:dyDescent="0.2">
      <c r="A23" s="54"/>
      <c r="B23" s="43" t="s">
        <v>21</v>
      </c>
      <c r="C23" s="44"/>
      <c r="D23" s="69">
        <v>2470803.2911999999</v>
      </c>
      <c r="E23" s="69">
        <v>2574899.4271999998</v>
      </c>
      <c r="F23" s="70">
        <v>95.957273713280699</v>
      </c>
      <c r="G23" s="69">
        <v>2089559.382</v>
      </c>
      <c r="H23" s="70">
        <v>18.245181854324599</v>
      </c>
      <c r="I23" s="69">
        <v>145166.87409999999</v>
      </c>
      <c r="J23" s="70">
        <v>5.8752906237831901</v>
      </c>
      <c r="K23" s="69">
        <v>138666.31690000001</v>
      </c>
      <c r="L23" s="70">
        <v>6.6361510514851698</v>
      </c>
      <c r="M23" s="70">
        <v>4.6879136515090999E-2</v>
      </c>
      <c r="N23" s="69">
        <v>42214729.3037</v>
      </c>
      <c r="O23" s="69">
        <v>355439862.32700002</v>
      </c>
      <c r="P23" s="69">
        <v>75894</v>
      </c>
      <c r="Q23" s="69">
        <v>73606</v>
      </c>
      <c r="R23" s="70">
        <v>3.1084422465560002</v>
      </c>
      <c r="S23" s="69">
        <v>32.555976641104699</v>
      </c>
      <c r="T23" s="69">
        <v>28.835773898866901</v>
      </c>
      <c r="U23" s="71">
        <v>11.427096115865499</v>
      </c>
    </row>
    <row r="24" spans="1:21" ht="12" thickBot="1" x14ac:dyDescent="0.2">
      <c r="A24" s="54"/>
      <c r="B24" s="43" t="s">
        <v>22</v>
      </c>
      <c r="C24" s="44"/>
      <c r="D24" s="69">
        <v>205706.7991</v>
      </c>
      <c r="E24" s="69">
        <v>242799.1563</v>
      </c>
      <c r="F24" s="70">
        <v>84.723028792501594</v>
      </c>
      <c r="G24" s="69">
        <v>184853.12890000001</v>
      </c>
      <c r="H24" s="70">
        <v>11.2812102906201</v>
      </c>
      <c r="I24" s="69">
        <v>28450.962299999999</v>
      </c>
      <c r="J24" s="70">
        <v>13.830832244961</v>
      </c>
      <c r="K24" s="69">
        <v>33158.063900000001</v>
      </c>
      <c r="L24" s="70">
        <v>17.937518340810701</v>
      </c>
      <c r="M24" s="70">
        <v>-0.14195948274289899</v>
      </c>
      <c r="N24" s="69">
        <v>3604020.6127999998</v>
      </c>
      <c r="O24" s="69">
        <v>35837049.367799997</v>
      </c>
      <c r="P24" s="69">
        <v>22020</v>
      </c>
      <c r="Q24" s="69">
        <v>22993</v>
      </c>
      <c r="R24" s="70">
        <v>-4.2317226982124998</v>
      </c>
      <c r="S24" s="69">
        <v>9.3418164895549491</v>
      </c>
      <c r="T24" s="69">
        <v>8.7549059844300405</v>
      </c>
      <c r="U24" s="71">
        <v>6.2826165101950897</v>
      </c>
    </row>
    <row r="25" spans="1:21" ht="12" thickBot="1" x14ac:dyDescent="0.2">
      <c r="A25" s="54"/>
      <c r="B25" s="43" t="s">
        <v>23</v>
      </c>
      <c r="C25" s="44"/>
      <c r="D25" s="69">
        <v>217916.027</v>
      </c>
      <c r="E25" s="69">
        <v>240109.3988</v>
      </c>
      <c r="F25" s="70">
        <v>90.756974982688604</v>
      </c>
      <c r="G25" s="69">
        <v>152877.1324</v>
      </c>
      <c r="H25" s="70">
        <v>42.543246055810997</v>
      </c>
      <c r="I25" s="69">
        <v>14728.7673</v>
      </c>
      <c r="J25" s="70">
        <v>6.7589187921455602</v>
      </c>
      <c r="K25" s="69">
        <v>12821.5499</v>
      </c>
      <c r="L25" s="70">
        <v>8.3868330722299707</v>
      </c>
      <c r="M25" s="70">
        <v>0.148750924410472</v>
      </c>
      <c r="N25" s="69">
        <v>3431241.7223</v>
      </c>
      <c r="O25" s="69">
        <v>43583236.652500004</v>
      </c>
      <c r="P25" s="69">
        <v>18750</v>
      </c>
      <c r="Q25" s="69">
        <v>15526</v>
      </c>
      <c r="R25" s="70">
        <v>20.765168105114</v>
      </c>
      <c r="S25" s="69">
        <v>11.6221881066667</v>
      </c>
      <c r="T25" s="69">
        <v>12.011835314955601</v>
      </c>
      <c r="U25" s="71">
        <v>-3.35261488381337</v>
      </c>
    </row>
    <row r="26" spans="1:21" ht="12" thickBot="1" x14ac:dyDescent="0.2">
      <c r="A26" s="54"/>
      <c r="B26" s="43" t="s">
        <v>24</v>
      </c>
      <c r="C26" s="44"/>
      <c r="D26" s="69">
        <v>497332.14240000001</v>
      </c>
      <c r="E26" s="69">
        <v>565734.46459999995</v>
      </c>
      <c r="F26" s="70">
        <v>87.909111698124406</v>
      </c>
      <c r="G26" s="69">
        <v>408054.13390000002</v>
      </c>
      <c r="H26" s="70">
        <v>21.878961903098599</v>
      </c>
      <c r="I26" s="69">
        <v>96785.721000000005</v>
      </c>
      <c r="J26" s="70">
        <v>19.460982459918299</v>
      </c>
      <c r="K26" s="69">
        <v>96747.702799999999</v>
      </c>
      <c r="L26" s="70">
        <v>23.709526448201501</v>
      </c>
      <c r="M26" s="70">
        <v>3.9296230194300002E-4</v>
      </c>
      <c r="N26" s="69">
        <v>8656575.4042000007</v>
      </c>
      <c r="O26" s="69">
        <v>83906153.375100002</v>
      </c>
      <c r="P26" s="69">
        <v>35869</v>
      </c>
      <c r="Q26" s="69">
        <v>31799</v>
      </c>
      <c r="R26" s="70">
        <v>12.7991446271895</v>
      </c>
      <c r="S26" s="69">
        <v>13.865235785775999</v>
      </c>
      <c r="T26" s="69">
        <v>13.630829016635699</v>
      </c>
      <c r="U26" s="71">
        <v>1.6906078826351201</v>
      </c>
    </row>
    <row r="27" spans="1:21" ht="12" thickBot="1" x14ac:dyDescent="0.2">
      <c r="A27" s="54"/>
      <c r="B27" s="43" t="s">
        <v>25</v>
      </c>
      <c r="C27" s="44"/>
      <c r="D27" s="69">
        <v>192027.67619999999</v>
      </c>
      <c r="E27" s="69">
        <v>249445.36300000001</v>
      </c>
      <c r="F27" s="70">
        <v>76.981858428051794</v>
      </c>
      <c r="G27" s="69">
        <v>200304.88519999999</v>
      </c>
      <c r="H27" s="70">
        <v>-4.1323051066554903</v>
      </c>
      <c r="I27" s="69">
        <v>52929.499400000001</v>
      </c>
      <c r="J27" s="70">
        <v>27.5634744154655</v>
      </c>
      <c r="K27" s="69">
        <v>65804.704299999998</v>
      </c>
      <c r="L27" s="70">
        <v>32.852271293481202</v>
      </c>
      <c r="M27" s="70">
        <v>-0.195657818646257</v>
      </c>
      <c r="N27" s="69">
        <v>3983722.7036000001</v>
      </c>
      <c r="O27" s="69">
        <v>30775001.122200001</v>
      </c>
      <c r="P27" s="69">
        <v>27121</v>
      </c>
      <c r="Q27" s="69">
        <v>30027</v>
      </c>
      <c r="R27" s="70">
        <v>-9.6779565058114407</v>
      </c>
      <c r="S27" s="69">
        <v>7.0804054496515603</v>
      </c>
      <c r="T27" s="69">
        <v>7.3317022679588399</v>
      </c>
      <c r="U27" s="71">
        <v>-3.5491868381582901</v>
      </c>
    </row>
    <row r="28" spans="1:21" ht="12" thickBot="1" x14ac:dyDescent="0.2">
      <c r="A28" s="54"/>
      <c r="B28" s="43" t="s">
        <v>26</v>
      </c>
      <c r="C28" s="44"/>
      <c r="D28" s="69">
        <v>681327.69759999996</v>
      </c>
      <c r="E28" s="69">
        <v>773873.34479999996</v>
      </c>
      <c r="F28" s="70">
        <v>88.041241138248907</v>
      </c>
      <c r="G28" s="69">
        <v>634725.44839999999</v>
      </c>
      <c r="H28" s="70">
        <v>7.3421113518409999</v>
      </c>
      <c r="I28" s="69">
        <v>26670.179899999999</v>
      </c>
      <c r="J28" s="70">
        <v>3.9144423445497099</v>
      </c>
      <c r="K28" s="69">
        <v>51158.488899999997</v>
      </c>
      <c r="L28" s="70">
        <v>8.05993977852299</v>
      </c>
      <c r="M28" s="70">
        <v>-0.47867537776316099</v>
      </c>
      <c r="N28" s="69">
        <v>11802268.9409</v>
      </c>
      <c r="O28" s="69">
        <v>107741424.09729999</v>
      </c>
      <c r="P28" s="69">
        <v>38954</v>
      </c>
      <c r="Q28" s="69">
        <v>38890</v>
      </c>
      <c r="R28" s="70">
        <v>0.164566726664961</v>
      </c>
      <c r="S28" s="69">
        <v>17.490570868203498</v>
      </c>
      <c r="T28" s="69">
        <v>18.563806415531001</v>
      </c>
      <c r="U28" s="71">
        <v>-6.1360807226625198</v>
      </c>
    </row>
    <row r="29" spans="1:21" ht="12" thickBot="1" x14ac:dyDescent="0.2">
      <c r="A29" s="54"/>
      <c r="B29" s="43" t="s">
        <v>27</v>
      </c>
      <c r="C29" s="44"/>
      <c r="D29" s="69">
        <v>792646.57050000003</v>
      </c>
      <c r="E29" s="69">
        <v>725873.96939999994</v>
      </c>
      <c r="F29" s="70">
        <v>109.19892487055201</v>
      </c>
      <c r="G29" s="69">
        <v>621043.26</v>
      </c>
      <c r="H29" s="70">
        <v>27.631458475211499</v>
      </c>
      <c r="I29" s="69">
        <v>90189.36</v>
      </c>
      <c r="J29" s="70">
        <v>11.3782565088383</v>
      </c>
      <c r="K29" s="69">
        <v>85557.496799999994</v>
      </c>
      <c r="L29" s="70">
        <v>13.776414995631701</v>
      </c>
      <c r="M29" s="70">
        <v>5.4137432407909997E-2</v>
      </c>
      <c r="N29" s="69">
        <v>11924054.790899999</v>
      </c>
      <c r="O29" s="69">
        <v>77663135.014400005</v>
      </c>
      <c r="P29" s="69">
        <v>110534</v>
      </c>
      <c r="Q29" s="69">
        <v>102162</v>
      </c>
      <c r="R29" s="70">
        <v>8.19482782247802</v>
      </c>
      <c r="S29" s="69">
        <v>7.1710656494834204</v>
      </c>
      <c r="T29" s="69">
        <v>6.9272544909066003</v>
      </c>
      <c r="U29" s="71">
        <v>3.3999292503252998</v>
      </c>
    </row>
    <row r="30" spans="1:21" ht="12" thickBot="1" x14ac:dyDescent="0.2">
      <c r="A30" s="54"/>
      <c r="B30" s="43" t="s">
        <v>28</v>
      </c>
      <c r="C30" s="44"/>
      <c r="D30" s="69">
        <v>1303047.8171000001</v>
      </c>
      <c r="E30" s="69">
        <v>1309722.9158000001</v>
      </c>
      <c r="F30" s="70">
        <v>99.490342680923305</v>
      </c>
      <c r="G30" s="69">
        <v>991496.79480000003</v>
      </c>
      <c r="H30" s="70">
        <v>31.422292430390002</v>
      </c>
      <c r="I30" s="69">
        <v>113326.32369999999</v>
      </c>
      <c r="J30" s="70">
        <v>8.6970195730969895</v>
      </c>
      <c r="K30" s="69">
        <v>143378.93280000001</v>
      </c>
      <c r="L30" s="70">
        <v>14.460856913705101</v>
      </c>
      <c r="M30" s="70">
        <v>-0.20960268369356999</v>
      </c>
      <c r="N30" s="69">
        <v>21234195.487799998</v>
      </c>
      <c r="O30" s="69">
        <v>136350279.88060001</v>
      </c>
      <c r="P30" s="69">
        <v>81858</v>
      </c>
      <c r="Q30" s="69">
        <v>61683</v>
      </c>
      <c r="R30" s="70">
        <v>32.7075531345752</v>
      </c>
      <c r="S30" s="69">
        <v>15.9183930355005</v>
      </c>
      <c r="T30" s="69">
        <v>15.4091303146734</v>
      </c>
      <c r="U30" s="71">
        <v>3.1992093654890401</v>
      </c>
    </row>
    <row r="31" spans="1:21" ht="12" thickBot="1" x14ac:dyDescent="0.2">
      <c r="A31" s="54"/>
      <c r="B31" s="43" t="s">
        <v>29</v>
      </c>
      <c r="C31" s="44"/>
      <c r="D31" s="69">
        <v>1230452.6285000001</v>
      </c>
      <c r="E31" s="69">
        <v>750171.73829999997</v>
      </c>
      <c r="F31" s="70">
        <v>164.02279180609901</v>
      </c>
      <c r="G31" s="69">
        <v>510826.92430000001</v>
      </c>
      <c r="H31" s="70">
        <v>140.874662232443</v>
      </c>
      <c r="I31" s="69">
        <v>-33236.057999999997</v>
      </c>
      <c r="J31" s="70">
        <v>-2.7011245480061201</v>
      </c>
      <c r="K31" s="69">
        <v>37256.387699999999</v>
      </c>
      <c r="L31" s="70">
        <v>7.2933484763070098</v>
      </c>
      <c r="M31" s="70">
        <v>-1.8920901904829599</v>
      </c>
      <c r="N31" s="69">
        <v>12640490.5659</v>
      </c>
      <c r="O31" s="69">
        <v>142745089.23800001</v>
      </c>
      <c r="P31" s="69">
        <v>36048</v>
      </c>
      <c r="Q31" s="69">
        <v>25430</v>
      </c>
      <c r="R31" s="70">
        <v>41.753834054266598</v>
      </c>
      <c r="S31" s="69">
        <v>34.133728043164702</v>
      </c>
      <c r="T31" s="69">
        <v>23.237421301612301</v>
      </c>
      <c r="U31" s="71">
        <v>31.922404513720899</v>
      </c>
    </row>
    <row r="32" spans="1:21" ht="12" thickBot="1" x14ac:dyDescent="0.2">
      <c r="A32" s="54"/>
      <c r="B32" s="43" t="s">
        <v>30</v>
      </c>
      <c r="C32" s="44"/>
      <c r="D32" s="69">
        <v>98579.359800000006</v>
      </c>
      <c r="E32" s="69">
        <v>142710.6201</v>
      </c>
      <c r="F32" s="70">
        <v>69.0764007128016</v>
      </c>
      <c r="G32" s="69">
        <v>112081.152</v>
      </c>
      <c r="H32" s="70">
        <v>-12.046443098657701</v>
      </c>
      <c r="I32" s="69">
        <v>29274.414700000001</v>
      </c>
      <c r="J32" s="70">
        <v>29.696292164396901</v>
      </c>
      <c r="K32" s="69">
        <v>35182.892099999997</v>
      </c>
      <c r="L32" s="70">
        <v>31.390551820880599</v>
      </c>
      <c r="M32" s="70">
        <v>-0.16793609187119701</v>
      </c>
      <c r="N32" s="69">
        <v>1833797.1769999999</v>
      </c>
      <c r="O32" s="69">
        <v>15066706.591</v>
      </c>
      <c r="P32" s="69">
        <v>21699</v>
      </c>
      <c r="Q32" s="69">
        <v>22154</v>
      </c>
      <c r="R32" s="70">
        <v>-2.05380518190846</v>
      </c>
      <c r="S32" s="69">
        <v>4.5430369970966398</v>
      </c>
      <c r="T32" s="69">
        <v>4.7572229755348898</v>
      </c>
      <c r="U32" s="71">
        <v>-4.7145990352958496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11.538500000000001</v>
      </c>
      <c r="H33" s="72"/>
      <c r="I33" s="72"/>
      <c r="J33" s="72"/>
      <c r="K33" s="69">
        <v>2.2465999999999999</v>
      </c>
      <c r="L33" s="70">
        <v>19.470468431771899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72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54"/>
      <c r="B35" s="43" t="s">
        <v>32</v>
      </c>
      <c r="C35" s="44"/>
      <c r="D35" s="69">
        <v>132038.44200000001</v>
      </c>
      <c r="E35" s="69">
        <v>115900.4408</v>
      </c>
      <c r="F35" s="70">
        <v>113.924020554717</v>
      </c>
      <c r="G35" s="69">
        <v>76832.954199999993</v>
      </c>
      <c r="H35" s="70">
        <v>71.851314809915195</v>
      </c>
      <c r="I35" s="69">
        <v>10201.558999999999</v>
      </c>
      <c r="J35" s="70">
        <v>7.7262037066447702</v>
      </c>
      <c r="K35" s="69">
        <v>9534.2546000000002</v>
      </c>
      <c r="L35" s="70">
        <v>12.409069388614</v>
      </c>
      <c r="M35" s="70">
        <v>6.9990201436407995E-2</v>
      </c>
      <c r="N35" s="69">
        <v>1883333.1997</v>
      </c>
      <c r="O35" s="69">
        <v>24389134.899300002</v>
      </c>
      <c r="P35" s="69">
        <v>9268</v>
      </c>
      <c r="Q35" s="69">
        <v>6827</v>
      </c>
      <c r="R35" s="70">
        <v>35.755090083492</v>
      </c>
      <c r="S35" s="69">
        <v>14.246702848510999</v>
      </c>
      <c r="T35" s="69">
        <v>15.5032469459499</v>
      </c>
      <c r="U35" s="71">
        <v>-8.8198940540844504</v>
      </c>
    </row>
    <row r="36" spans="1:21" ht="12" customHeight="1" thickBot="1" x14ac:dyDescent="0.2">
      <c r="A36" s="54"/>
      <c r="B36" s="43" t="s">
        <v>70</v>
      </c>
      <c r="C36" s="44"/>
      <c r="D36" s="69">
        <v>6474.4</v>
      </c>
      <c r="E36" s="72"/>
      <c r="F36" s="72"/>
      <c r="G36" s="72"/>
      <c r="H36" s="72"/>
      <c r="I36" s="69">
        <v>-650.14</v>
      </c>
      <c r="J36" s="70">
        <v>-10.041702706042299</v>
      </c>
      <c r="K36" s="72"/>
      <c r="L36" s="72"/>
      <c r="M36" s="72"/>
      <c r="N36" s="69">
        <v>346665.72</v>
      </c>
      <c r="O36" s="69">
        <v>970176.91</v>
      </c>
      <c r="P36" s="69">
        <v>6</v>
      </c>
      <c r="Q36" s="69">
        <v>8</v>
      </c>
      <c r="R36" s="70">
        <v>-25</v>
      </c>
      <c r="S36" s="69">
        <v>1079.06666666667</v>
      </c>
      <c r="T36" s="69">
        <v>2389.2950000000001</v>
      </c>
      <c r="U36" s="71">
        <v>-121.42237118497501</v>
      </c>
    </row>
    <row r="37" spans="1:21" ht="12" customHeight="1" thickBot="1" x14ac:dyDescent="0.2">
      <c r="A37" s="54"/>
      <c r="B37" s="43" t="s">
        <v>36</v>
      </c>
      <c r="C37" s="44"/>
      <c r="D37" s="69">
        <v>144202.49</v>
      </c>
      <c r="E37" s="69">
        <v>120637.6906</v>
      </c>
      <c r="F37" s="70">
        <v>119.533529929824</v>
      </c>
      <c r="G37" s="72"/>
      <c r="H37" s="72"/>
      <c r="I37" s="69">
        <v>-7565.7</v>
      </c>
      <c r="J37" s="70">
        <v>-5.2465806935788697</v>
      </c>
      <c r="K37" s="72"/>
      <c r="L37" s="72"/>
      <c r="M37" s="72"/>
      <c r="N37" s="69">
        <v>4191690.54</v>
      </c>
      <c r="O37" s="69">
        <v>18865407.390000001</v>
      </c>
      <c r="P37" s="69">
        <v>61</v>
      </c>
      <c r="Q37" s="69">
        <v>62</v>
      </c>
      <c r="R37" s="70">
        <v>-1.61290322580645</v>
      </c>
      <c r="S37" s="69">
        <v>2363.9752459016399</v>
      </c>
      <c r="T37" s="69">
        <v>1661.06435483871</v>
      </c>
      <c r="U37" s="71">
        <v>29.734274598752599</v>
      </c>
    </row>
    <row r="38" spans="1:21" ht="12" customHeight="1" thickBot="1" x14ac:dyDescent="0.2">
      <c r="A38" s="54"/>
      <c r="B38" s="43" t="s">
        <v>37</v>
      </c>
      <c r="C38" s="44"/>
      <c r="D38" s="69">
        <v>66214.81</v>
      </c>
      <c r="E38" s="69">
        <v>88560.395000000004</v>
      </c>
      <c r="F38" s="70">
        <v>74.767970490646505</v>
      </c>
      <c r="G38" s="72"/>
      <c r="H38" s="72"/>
      <c r="I38" s="69">
        <v>4185.21</v>
      </c>
      <c r="J38" s="70">
        <v>6.3206554545727798</v>
      </c>
      <c r="K38" s="72"/>
      <c r="L38" s="72"/>
      <c r="M38" s="72"/>
      <c r="N38" s="69">
        <v>2697598.44</v>
      </c>
      <c r="O38" s="69">
        <v>25937448.710000001</v>
      </c>
      <c r="P38" s="69">
        <v>30</v>
      </c>
      <c r="Q38" s="69">
        <v>10</v>
      </c>
      <c r="R38" s="70">
        <v>200</v>
      </c>
      <c r="S38" s="69">
        <v>2207.1603333333301</v>
      </c>
      <c r="T38" s="69">
        <v>2192.8359999999998</v>
      </c>
      <c r="U38" s="71">
        <v>0.64899378250876305</v>
      </c>
    </row>
    <row r="39" spans="1:21" ht="12" thickBot="1" x14ac:dyDescent="0.2">
      <c r="A39" s="54"/>
      <c r="B39" s="43" t="s">
        <v>38</v>
      </c>
      <c r="C39" s="44"/>
      <c r="D39" s="69">
        <v>149850.46</v>
      </c>
      <c r="E39" s="69">
        <v>73981.775899999993</v>
      </c>
      <c r="F39" s="70">
        <v>202.55050406271701</v>
      </c>
      <c r="G39" s="72"/>
      <c r="H39" s="72"/>
      <c r="I39" s="69">
        <v>4558.07</v>
      </c>
      <c r="J39" s="70">
        <v>3.0417457510640902</v>
      </c>
      <c r="K39" s="72"/>
      <c r="L39" s="72"/>
      <c r="M39" s="72"/>
      <c r="N39" s="69">
        <v>3517164.63</v>
      </c>
      <c r="O39" s="69">
        <v>13763213.210000001</v>
      </c>
      <c r="P39" s="69">
        <v>79</v>
      </c>
      <c r="Q39" s="69">
        <v>77</v>
      </c>
      <c r="R39" s="70">
        <v>2.5974025974026</v>
      </c>
      <c r="S39" s="69">
        <v>1896.8412658227801</v>
      </c>
      <c r="T39" s="69">
        <v>1747.8681818181799</v>
      </c>
      <c r="U39" s="71">
        <v>7.85374541817463</v>
      </c>
    </row>
    <row r="40" spans="1:21" ht="12" customHeight="1" thickBot="1" x14ac:dyDescent="0.2">
      <c r="A40" s="54"/>
      <c r="B40" s="43" t="s">
        <v>71</v>
      </c>
      <c r="C40" s="44"/>
      <c r="D40" s="69">
        <v>13.08</v>
      </c>
      <c r="E40" s="72"/>
      <c r="F40" s="72"/>
      <c r="G40" s="72"/>
      <c r="H40" s="72"/>
      <c r="I40" s="69">
        <v>13.08</v>
      </c>
      <c r="J40" s="70">
        <v>100</v>
      </c>
      <c r="K40" s="72"/>
      <c r="L40" s="72"/>
      <c r="M40" s="72"/>
      <c r="N40" s="69">
        <v>266.35000000000002</v>
      </c>
      <c r="O40" s="69">
        <v>1421.39</v>
      </c>
      <c r="P40" s="69">
        <v>5</v>
      </c>
      <c r="Q40" s="69">
        <v>8</v>
      </c>
      <c r="R40" s="70">
        <v>-37.5</v>
      </c>
      <c r="S40" s="69">
        <v>2.6160000000000001</v>
      </c>
      <c r="T40" s="69">
        <v>1.00125</v>
      </c>
      <c r="U40" s="71">
        <v>61.725917431192698</v>
      </c>
    </row>
    <row r="41" spans="1:21" ht="12" customHeight="1" thickBot="1" x14ac:dyDescent="0.2">
      <c r="A41" s="54"/>
      <c r="B41" s="43" t="s">
        <v>33</v>
      </c>
      <c r="C41" s="44"/>
      <c r="D41" s="69">
        <v>95647.008100000006</v>
      </c>
      <c r="E41" s="69">
        <v>84057.675099999993</v>
      </c>
      <c r="F41" s="70">
        <v>113.78735848477</v>
      </c>
      <c r="G41" s="69">
        <v>192662.39319999999</v>
      </c>
      <c r="H41" s="70">
        <v>-50.355123015258002</v>
      </c>
      <c r="I41" s="69">
        <v>4859.1373000000003</v>
      </c>
      <c r="J41" s="70">
        <v>5.0802815441124096</v>
      </c>
      <c r="K41" s="69">
        <v>9308.1118000000006</v>
      </c>
      <c r="L41" s="70">
        <v>4.8313070575934303</v>
      </c>
      <c r="M41" s="70">
        <v>-0.47796745415112002</v>
      </c>
      <c r="N41" s="69">
        <v>2396027.7727000001</v>
      </c>
      <c r="O41" s="69">
        <v>28712993.205699999</v>
      </c>
      <c r="P41" s="69">
        <v>161</v>
      </c>
      <c r="Q41" s="69">
        <v>198</v>
      </c>
      <c r="R41" s="70">
        <v>-18.686868686868699</v>
      </c>
      <c r="S41" s="69">
        <v>594.08079565217395</v>
      </c>
      <c r="T41" s="69">
        <v>630.53612878787897</v>
      </c>
      <c r="U41" s="71">
        <v>-6.1364267962381502</v>
      </c>
    </row>
    <row r="42" spans="1:21" ht="12" thickBot="1" x14ac:dyDescent="0.2">
      <c r="A42" s="54"/>
      <c r="B42" s="43" t="s">
        <v>34</v>
      </c>
      <c r="C42" s="44"/>
      <c r="D42" s="69">
        <v>303362.24819999997</v>
      </c>
      <c r="E42" s="69">
        <v>252686.4166</v>
      </c>
      <c r="F42" s="70">
        <v>120.05483012576001</v>
      </c>
      <c r="G42" s="69">
        <v>272781.9852</v>
      </c>
      <c r="H42" s="70">
        <v>11.210514131854801</v>
      </c>
      <c r="I42" s="69">
        <v>19652.207200000001</v>
      </c>
      <c r="J42" s="70">
        <v>6.4781321066172097</v>
      </c>
      <c r="K42" s="69">
        <v>18869.293900000001</v>
      </c>
      <c r="L42" s="70">
        <v>6.9173533898014901</v>
      </c>
      <c r="M42" s="70">
        <v>4.1491393591574999E-2</v>
      </c>
      <c r="N42" s="69">
        <v>5601193.6787999999</v>
      </c>
      <c r="O42" s="69">
        <v>65247593.535899997</v>
      </c>
      <c r="P42" s="69">
        <v>1542</v>
      </c>
      <c r="Q42" s="69">
        <v>1567</v>
      </c>
      <c r="R42" s="70">
        <v>-1.5954052329291599</v>
      </c>
      <c r="S42" s="69">
        <v>196.73297548638101</v>
      </c>
      <c r="T42" s="69">
        <v>196.88146611359301</v>
      </c>
      <c r="U42" s="71">
        <v>-7.5478260237970995E-2</v>
      </c>
    </row>
    <row r="43" spans="1:21" ht="12" thickBot="1" x14ac:dyDescent="0.2">
      <c r="A43" s="54"/>
      <c r="B43" s="43" t="s">
        <v>39</v>
      </c>
      <c r="C43" s="44"/>
      <c r="D43" s="69">
        <v>67299.520000000004</v>
      </c>
      <c r="E43" s="69">
        <v>50544.7716</v>
      </c>
      <c r="F43" s="70">
        <v>133.14833140921701</v>
      </c>
      <c r="G43" s="72"/>
      <c r="H43" s="72"/>
      <c r="I43" s="69">
        <v>-2701.76</v>
      </c>
      <c r="J43" s="70">
        <v>-4.0145308614385398</v>
      </c>
      <c r="K43" s="72"/>
      <c r="L43" s="72"/>
      <c r="M43" s="72"/>
      <c r="N43" s="69">
        <v>2305460.5299999998</v>
      </c>
      <c r="O43" s="69">
        <v>10503452.310000001</v>
      </c>
      <c r="P43" s="69">
        <v>46</v>
      </c>
      <c r="Q43" s="69">
        <v>34</v>
      </c>
      <c r="R43" s="70">
        <v>35.294117647058798</v>
      </c>
      <c r="S43" s="69">
        <v>1463.03304347826</v>
      </c>
      <c r="T43" s="69">
        <v>1549.625</v>
      </c>
      <c r="U43" s="71">
        <v>-5.9186603411138696</v>
      </c>
    </row>
    <row r="44" spans="1:21" ht="12" thickBot="1" x14ac:dyDescent="0.2">
      <c r="A44" s="54"/>
      <c r="B44" s="43" t="s">
        <v>40</v>
      </c>
      <c r="C44" s="44"/>
      <c r="D44" s="69">
        <v>31003.45</v>
      </c>
      <c r="E44" s="69">
        <v>10283.15</v>
      </c>
      <c r="F44" s="70">
        <v>301.497595581121</v>
      </c>
      <c r="G44" s="72"/>
      <c r="H44" s="72"/>
      <c r="I44" s="69">
        <v>3748.41</v>
      </c>
      <c r="J44" s="70">
        <v>12.090299627944599</v>
      </c>
      <c r="K44" s="72"/>
      <c r="L44" s="72"/>
      <c r="M44" s="72"/>
      <c r="N44" s="69">
        <v>777166.32</v>
      </c>
      <c r="O44" s="69">
        <v>3221927.08</v>
      </c>
      <c r="P44" s="69">
        <v>38</v>
      </c>
      <c r="Q44" s="69">
        <v>36</v>
      </c>
      <c r="R44" s="70">
        <v>5.5555555555555598</v>
      </c>
      <c r="S44" s="69">
        <v>815.880263157895</v>
      </c>
      <c r="T44" s="69">
        <v>941.62444444444395</v>
      </c>
      <c r="U44" s="71">
        <v>-15.412087651177099</v>
      </c>
    </row>
    <row r="45" spans="1:21" ht="12" thickBot="1" x14ac:dyDescent="0.2">
      <c r="A45" s="55"/>
      <c r="B45" s="43" t="s">
        <v>35</v>
      </c>
      <c r="C45" s="44"/>
      <c r="D45" s="74">
        <v>15025.2991</v>
      </c>
      <c r="E45" s="75"/>
      <c r="F45" s="75"/>
      <c r="G45" s="74">
        <v>73449.264200000005</v>
      </c>
      <c r="H45" s="76">
        <v>-79.543295275107695</v>
      </c>
      <c r="I45" s="74">
        <v>2537.1179000000002</v>
      </c>
      <c r="J45" s="76">
        <v>16.885639900506199</v>
      </c>
      <c r="K45" s="74">
        <v>10017.9882</v>
      </c>
      <c r="L45" s="76">
        <v>13.639330916537601</v>
      </c>
      <c r="M45" s="76">
        <v>-0.74674377236738998</v>
      </c>
      <c r="N45" s="74">
        <v>225648.51190000001</v>
      </c>
      <c r="O45" s="74">
        <v>3105212.4205999998</v>
      </c>
      <c r="P45" s="74">
        <v>12</v>
      </c>
      <c r="Q45" s="74">
        <v>18</v>
      </c>
      <c r="R45" s="76">
        <v>-33.3333333333333</v>
      </c>
      <c r="S45" s="74">
        <v>1252.10825833333</v>
      </c>
      <c r="T45" s="74">
        <v>829.20025555555605</v>
      </c>
      <c r="U45" s="77">
        <v>33.775673945374798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74610</v>
      </c>
      <c r="D2" s="32">
        <v>597033.76503418805</v>
      </c>
      <c r="E2" s="32">
        <v>513759.978961538</v>
      </c>
      <c r="F2" s="32">
        <v>83273.7860726496</v>
      </c>
      <c r="G2" s="32">
        <v>513759.978961538</v>
      </c>
      <c r="H2" s="32">
        <v>0.13947919020607</v>
      </c>
    </row>
    <row r="3" spans="1:8" ht="14.25" x14ac:dyDescent="0.2">
      <c r="A3" s="32">
        <v>2</v>
      </c>
      <c r="B3" s="33">
        <v>13</v>
      </c>
      <c r="C3" s="32">
        <v>10105.799999999999</v>
      </c>
      <c r="D3" s="32">
        <v>62314.404024801501</v>
      </c>
      <c r="E3" s="32">
        <v>48849.737697186298</v>
      </c>
      <c r="F3" s="32">
        <v>13464.666327615199</v>
      </c>
      <c r="G3" s="32">
        <v>48849.737697186298</v>
      </c>
      <c r="H3" s="32">
        <v>0.21607630753005599</v>
      </c>
    </row>
    <row r="4" spans="1:8" ht="14.25" x14ac:dyDescent="0.2">
      <c r="A4" s="32">
        <v>3</v>
      </c>
      <c r="B4" s="33">
        <v>14</v>
      </c>
      <c r="C4" s="32">
        <v>112458</v>
      </c>
      <c r="D4" s="32">
        <v>111260.43090341899</v>
      </c>
      <c r="E4" s="32">
        <v>88284.019502564101</v>
      </c>
      <c r="F4" s="32">
        <v>22976.4114008547</v>
      </c>
      <c r="G4" s="32">
        <v>88284.019502564101</v>
      </c>
      <c r="H4" s="32">
        <v>0.20651017809556799</v>
      </c>
    </row>
    <row r="5" spans="1:8" ht="14.25" x14ac:dyDescent="0.2">
      <c r="A5" s="32">
        <v>4</v>
      </c>
      <c r="B5" s="33">
        <v>15</v>
      </c>
      <c r="C5" s="32">
        <v>3049</v>
      </c>
      <c r="D5" s="32">
        <v>42971.892819658096</v>
      </c>
      <c r="E5" s="32">
        <v>35730.741252136802</v>
      </c>
      <c r="F5" s="32">
        <v>7241.1515675213705</v>
      </c>
      <c r="G5" s="32">
        <v>35730.741252136802</v>
      </c>
      <c r="H5" s="32">
        <v>0.16850902048719599</v>
      </c>
    </row>
    <row r="6" spans="1:8" ht="14.25" x14ac:dyDescent="0.2">
      <c r="A6" s="32">
        <v>5</v>
      </c>
      <c r="B6" s="33">
        <v>16</v>
      </c>
      <c r="C6" s="32">
        <v>2369</v>
      </c>
      <c r="D6" s="32">
        <v>135552.91447265001</v>
      </c>
      <c r="E6" s="32">
        <v>119312.002131624</v>
      </c>
      <c r="F6" s="32">
        <v>16240.9123410256</v>
      </c>
      <c r="G6" s="32">
        <v>119312.002131624</v>
      </c>
      <c r="H6" s="32">
        <v>0.119812343424771</v>
      </c>
    </row>
    <row r="7" spans="1:8" ht="14.25" x14ac:dyDescent="0.2">
      <c r="A7" s="32">
        <v>6</v>
      </c>
      <c r="B7" s="33">
        <v>17</v>
      </c>
      <c r="C7" s="32">
        <v>29030</v>
      </c>
      <c r="D7" s="32">
        <v>288931.11776752101</v>
      </c>
      <c r="E7" s="32">
        <v>254556.747299145</v>
      </c>
      <c r="F7" s="32">
        <v>34374.370468376103</v>
      </c>
      <c r="G7" s="32">
        <v>254556.747299145</v>
      </c>
      <c r="H7" s="32">
        <v>0.118970814684053</v>
      </c>
    </row>
    <row r="8" spans="1:8" ht="14.25" x14ac:dyDescent="0.2">
      <c r="A8" s="32">
        <v>7</v>
      </c>
      <c r="B8" s="33">
        <v>18</v>
      </c>
      <c r="C8" s="32">
        <v>75281</v>
      </c>
      <c r="D8" s="32">
        <v>139816.74387094</v>
      </c>
      <c r="E8" s="32">
        <v>115034.54797521399</v>
      </c>
      <c r="F8" s="32">
        <v>24782.195895726501</v>
      </c>
      <c r="G8" s="32">
        <v>115034.54797521399</v>
      </c>
      <c r="H8" s="32">
        <v>0.177247697304423</v>
      </c>
    </row>
    <row r="9" spans="1:8" ht="14.25" x14ac:dyDescent="0.2">
      <c r="A9" s="32">
        <v>8</v>
      </c>
      <c r="B9" s="33">
        <v>19</v>
      </c>
      <c r="C9" s="32">
        <v>13808</v>
      </c>
      <c r="D9" s="32">
        <v>117180.709042735</v>
      </c>
      <c r="E9" s="32">
        <v>99516.888111965804</v>
      </c>
      <c r="F9" s="32">
        <v>17663.820930769201</v>
      </c>
      <c r="G9" s="32">
        <v>99516.888111965804</v>
      </c>
      <c r="H9" s="32">
        <v>0.15074000725091499</v>
      </c>
    </row>
    <row r="10" spans="1:8" ht="14.25" x14ac:dyDescent="0.2">
      <c r="A10" s="32">
        <v>9</v>
      </c>
      <c r="B10" s="33">
        <v>21</v>
      </c>
      <c r="C10" s="32">
        <v>203657</v>
      </c>
      <c r="D10" s="32">
        <v>721316.74674444401</v>
      </c>
      <c r="E10" s="32">
        <v>692098.57170512795</v>
      </c>
      <c r="F10" s="32">
        <v>29218.1750393162</v>
      </c>
      <c r="G10" s="32">
        <v>692098.57170512795</v>
      </c>
      <c r="H10" s="35">
        <v>4.0506719372852697E-2</v>
      </c>
    </row>
    <row r="11" spans="1:8" ht="14.25" x14ac:dyDescent="0.2">
      <c r="A11" s="32">
        <v>10</v>
      </c>
      <c r="B11" s="33">
        <v>22</v>
      </c>
      <c r="C11" s="32">
        <v>62352</v>
      </c>
      <c r="D11" s="32">
        <v>655357.35738632502</v>
      </c>
      <c r="E11" s="32">
        <v>622264.13173504302</v>
      </c>
      <c r="F11" s="32">
        <v>33093.225651282097</v>
      </c>
      <c r="G11" s="32">
        <v>622264.13173504302</v>
      </c>
      <c r="H11" s="32">
        <v>5.049645857836E-2</v>
      </c>
    </row>
    <row r="12" spans="1:8" ht="14.25" x14ac:dyDescent="0.2">
      <c r="A12" s="32">
        <v>11</v>
      </c>
      <c r="B12" s="33">
        <v>23</v>
      </c>
      <c r="C12" s="32">
        <v>191854.53400000001</v>
      </c>
      <c r="D12" s="32">
        <v>1392947.1792653699</v>
      </c>
      <c r="E12" s="32">
        <v>1235179.2831091101</v>
      </c>
      <c r="F12" s="32">
        <v>157767.896156259</v>
      </c>
      <c r="G12" s="32">
        <v>1235179.2831091101</v>
      </c>
      <c r="H12" s="32">
        <v>0.113261937354627</v>
      </c>
    </row>
    <row r="13" spans="1:8" ht="14.25" x14ac:dyDescent="0.2">
      <c r="A13" s="32">
        <v>12</v>
      </c>
      <c r="B13" s="33">
        <v>24</v>
      </c>
      <c r="C13" s="32">
        <v>31417.157999999999</v>
      </c>
      <c r="D13" s="32">
        <v>422056.38320598297</v>
      </c>
      <c r="E13" s="32">
        <v>390560.52027179499</v>
      </c>
      <c r="F13" s="32">
        <v>31495.862934188001</v>
      </c>
      <c r="G13" s="32">
        <v>390560.52027179499</v>
      </c>
      <c r="H13" s="32">
        <v>7.4624775711108302E-2</v>
      </c>
    </row>
    <row r="14" spans="1:8" ht="14.25" x14ac:dyDescent="0.2">
      <c r="A14" s="32">
        <v>13</v>
      </c>
      <c r="B14" s="33">
        <v>25</v>
      </c>
      <c r="C14" s="32">
        <v>84146</v>
      </c>
      <c r="D14" s="32">
        <v>970459.38419999997</v>
      </c>
      <c r="E14" s="32">
        <v>932505.98439999996</v>
      </c>
      <c r="F14" s="32">
        <v>37953.399799999999</v>
      </c>
      <c r="G14" s="32">
        <v>932505.98439999996</v>
      </c>
      <c r="H14" s="32">
        <v>3.9108694725320199E-2</v>
      </c>
    </row>
    <row r="15" spans="1:8" ht="14.25" x14ac:dyDescent="0.2">
      <c r="A15" s="32">
        <v>14</v>
      </c>
      <c r="B15" s="33">
        <v>26</v>
      </c>
      <c r="C15" s="32">
        <v>96320</v>
      </c>
      <c r="D15" s="32">
        <v>326356.12906705198</v>
      </c>
      <c r="E15" s="32">
        <v>324533.33651033201</v>
      </c>
      <c r="F15" s="32">
        <v>1822.7925567203699</v>
      </c>
      <c r="G15" s="32">
        <v>324533.33651033201</v>
      </c>
      <c r="H15" s="32">
        <v>5.5852867293503796E-3</v>
      </c>
    </row>
    <row r="16" spans="1:8" ht="14.25" x14ac:dyDescent="0.2">
      <c r="A16" s="32">
        <v>15</v>
      </c>
      <c r="B16" s="33">
        <v>27</v>
      </c>
      <c r="C16" s="32">
        <v>151706.94</v>
      </c>
      <c r="D16" s="32">
        <v>1004608.36563333</v>
      </c>
      <c r="E16" s="32">
        <v>881947.92449999996</v>
      </c>
      <c r="F16" s="32">
        <v>122660.44113333301</v>
      </c>
      <c r="G16" s="32">
        <v>881947.92449999996</v>
      </c>
      <c r="H16" s="32">
        <v>0.122097769966314</v>
      </c>
    </row>
    <row r="17" spans="1:8" ht="14.25" x14ac:dyDescent="0.2">
      <c r="A17" s="32">
        <v>16</v>
      </c>
      <c r="B17" s="33">
        <v>29</v>
      </c>
      <c r="C17" s="32">
        <v>194926</v>
      </c>
      <c r="D17" s="32">
        <v>2470804.20024188</v>
      </c>
      <c r="E17" s="32">
        <v>2325636.4426623899</v>
      </c>
      <c r="F17" s="32">
        <v>145167.75757948699</v>
      </c>
      <c r="G17" s="32">
        <v>2325636.4426623899</v>
      </c>
      <c r="H17" s="32">
        <v>5.8753242189436103E-2</v>
      </c>
    </row>
    <row r="18" spans="1:8" ht="14.25" x14ac:dyDescent="0.2">
      <c r="A18" s="32">
        <v>17</v>
      </c>
      <c r="B18" s="33">
        <v>31</v>
      </c>
      <c r="C18" s="32">
        <v>25891.982</v>
      </c>
      <c r="D18" s="32">
        <v>205706.82714512499</v>
      </c>
      <c r="E18" s="32">
        <v>177255.83848947799</v>
      </c>
      <c r="F18" s="32">
        <v>28450.988655646899</v>
      </c>
      <c r="G18" s="32">
        <v>177255.83848947799</v>
      </c>
      <c r="H18" s="32">
        <v>0.13830843171566101</v>
      </c>
    </row>
    <row r="19" spans="1:8" ht="14.25" x14ac:dyDescent="0.2">
      <c r="A19" s="32">
        <v>18</v>
      </c>
      <c r="B19" s="33">
        <v>32</v>
      </c>
      <c r="C19" s="32">
        <v>15955.050999999999</v>
      </c>
      <c r="D19" s="32">
        <v>217916.032612654</v>
      </c>
      <c r="E19" s="32">
        <v>203187.27412825599</v>
      </c>
      <c r="F19" s="32">
        <v>14728.7584843979</v>
      </c>
      <c r="G19" s="32">
        <v>203187.27412825599</v>
      </c>
      <c r="H19" s="32">
        <v>6.7589145726502098E-2</v>
      </c>
    </row>
    <row r="20" spans="1:8" ht="14.25" x14ac:dyDescent="0.2">
      <c r="A20" s="32">
        <v>19</v>
      </c>
      <c r="B20" s="33">
        <v>33</v>
      </c>
      <c r="C20" s="32">
        <v>37859.773999999998</v>
      </c>
      <c r="D20" s="32">
        <v>497332.11710599798</v>
      </c>
      <c r="E20" s="32">
        <v>400546.39943461999</v>
      </c>
      <c r="F20" s="32">
        <v>96785.717671378006</v>
      </c>
      <c r="G20" s="32">
        <v>400546.39943461999</v>
      </c>
      <c r="H20" s="32">
        <v>0.19460982780396199</v>
      </c>
    </row>
    <row r="21" spans="1:8" ht="14.25" x14ac:dyDescent="0.2">
      <c r="A21" s="32">
        <v>20</v>
      </c>
      <c r="B21" s="33">
        <v>34</v>
      </c>
      <c r="C21" s="32">
        <v>37952.182000000001</v>
      </c>
      <c r="D21" s="32">
        <v>192027.60953639701</v>
      </c>
      <c r="E21" s="32">
        <v>139098.19620798001</v>
      </c>
      <c r="F21" s="32">
        <v>52929.413328416798</v>
      </c>
      <c r="G21" s="32">
        <v>139098.19620798001</v>
      </c>
      <c r="H21" s="32">
        <v>0.27563439161796499</v>
      </c>
    </row>
    <row r="22" spans="1:8" ht="14.25" x14ac:dyDescent="0.2">
      <c r="A22" s="32">
        <v>21</v>
      </c>
      <c r="B22" s="33">
        <v>35</v>
      </c>
      <c r="C22" s="32">
        <v>32644.127</v>
      </c>
      <c r="D22" s="32">
        <v>681327.69450442505</v>
      </c>
      <c r="E22" s="32">
        <v>654657.52431858401</v>
      </c>
      <c r="F22" s="32">
        <v>26670.1701858407</v>
      </c>
      <c r="G22" s="32">
        <v>654657.52431858401</v>
      </c>
      <c r="H22" s="32">
        <v>3.9144409365657301E-2</v>
      </c>
    </row>
    <row r="23" spans="1:8" ht="14.25" x14ac:dyDescent="0.2">
      <c r="A23" s="32">
        <v>22</v>
      </c>
      <c r="B23" s="33">
        <v>36</v>
      </c>
      <c r="C23" s="32">
        <v>153687.01699999999</v>
      </c>
      <c r="D23" s="32">
        <v>792646.56878849596</v>
      </c>
      <c r="E23" s="32">
        <v>702457.17517487402</v>
      </c>
      <c r="F23" s="32">
        <v>90189.393613621898</v>
      </c>
      <c r="G23" s="32">
        <v>702457.17517487402</v>
      </c>
      <c r="H23" s="32">
        <v>0.113782607740888</v>
      </c>
    </row>
    <row r="24" spans="1:8" ht="14.25" x14ac:dyDescent="0.2">
      <c r="A24" s="32">
        <v>23</v>
      </c>
      <c r="B24" s="33">
        <v>37</v>
      </c>
      <c r="C24" s="32">
        <v>138056.35699999999</v>
      </c>
      <c r="D24" s="32">
        <v>1303047.82943645</v>
      </c>
      <c r="E24" s="32">
        <v>1189721.4757435401</v>
      </c>
      <c r="F24" s="32">
        <v>113326.353692909</v>
      </c>
      <c r="G24" s="32">
        <v>1189721.4757435401</v>
      </c>
      <c r="H24" s="32">
        <v>8.6970217925094004E-2</v>
      </c>
    </row>
    <row r="25" spans="1:8" ht="14.25" x14ac:dyDescent="0.2">
      <c r="A25" s="32">
        <v>24</v>
      </c>
      <c r="B25" s="33">
        <v>38</v>
      </c>
      <c r="C25" s="32">
        <v>334966.28399999999</v>
      </c>
      <c r="D25" s="32">
        <v>1230452.54760265</v>
      </c>
      <c r="E25" s="32">
        <v>1263688.78016726</v>
      </c>
      <c r="F25" s="32">
        <v>-33236.2325646018</v>
      </c>
      <c r="G25" s="32">
        <v>1263688.78016726</v>
      </c>
      <c r="H25" s="32">
        <v>-2.70113891261856E-2</v>
      </c>
    </row>
    <row r="26" spans="1:8" ht="14.25" x14ac:dyDescent="0.2">
      <c r="A26" s="32">
        <v>25</v>
      </c>
      <c r="B26" s="33">
        <v>39</v>
      </c>
      <c r="C26" s="32">
        <v>74807.358999999997</v>
      </c>
      <c r="D26" s="32">
        <v>98579.2059519779</v>
      </c>
      <c r="E26" s="32">
        <v>69304.949280483706</v>
      </c>
      <c r="F26" s="32">
        <v>29274.2566714942</v>
      </c>
      <c r="G26" s="32">
        <v>69304.949280483706</v>
      </c>
      <c r="H26" s="32">
        <v>0.29696178203905299</v>
      </c>
    </row>
    <row r="27" spans="1:8" ht="14.25" x14ac:dyDescent="0.2">
      <c r="A27" s="32">
        <v>26</v>
      </c>
      <c r="B27" s="33">
        <v>42</v>
      </c>
      <c r="C27" s="32">
        <v>10930.111999999999</v>
      </c>
      <c r="D27" s="32">
        <v>132038.44200000001</v>
      </c>
      <c r="E27" s="32">
        <v>121836.87480000001</v>
      </c>
      <c r="F27" s="32">
        <v>10201.5672</v>
      </c>
      <c r="G27" s="32">
        <v>121836.87480000001</v>
      </c>
      <c r="H27" s="32">
        <v>7.7262099169573703E-2</v>
      </c>
    </row>
    <row r="28" spans="1:8" ht="14.25" x14ac:dyDescent="0.2">
      <c r="A28" s="32">
        <v>27</v>
      </c>
      <c r="B28" s="33">
        <v>75</v>
      </c>
      <c r="C28" s="32">
        <v>167</v>
      </c>
      <c r="D28" s="32">
        <v>95647.008547008503</v>
      </c>
      <c r="E28" s="32">
        <v>90787.871794871797</v>
      </c>
      <c r="F28" s="32">
        <v>4859.1367521367501</v>
      </c>
      <c r="G28" s="32">
        <v>90787.871794871797</v>
      </c>
      <c r="H28" s="32">
        <v>5.0802809475725401E-2</v>
      </c>
    </row>
    <row r="29" spans="1:8" ht="14.25" x14ac:dyDescent="0.2">
      <c r="A29" s="32">
        <v>28</v>
      </c>
      <c r="B29" s="33">
        <v>76</v>
      </c>
      <c r="C29" s="32">
        <v>1931</v>
      </c>
      <c r="D29" s="32">
        <v>303362.24328974402</v>
      </c>
      <c r="E29" s="32">
        <v>283710.04059572599</v>
      </c>
      <c r="F29" s="32">
        <v>19652.202694017102</v>
      </c>
      <c r="G29" s="32">
        <v>283710.04059572599</v>
      </c>
      <c r="H29" s="32">
        <v>6.4781307261256998E-2</v>
      </c>
    </row>
    <row r="30" spans="1:8" ht="14.25" x14ac:dyDescent="0.2">
      <c r="A30" s="32">
        <v>29</v>
      </c>
      <c r="B30" s="33">
        <v>99</v>
      </c>
      <c r="C30" s="32">
        <v>12</v>
      </c>
      <c r="D30" s="32">
        <v>15025.299145299099</v>
      </c>
      <c r="E30" s="32">
        <v>12488.181196581199</v>
      </c>
      <c r="F30" s="32">
        <v>2537.1179487179502</v>
      </c>
      <c r="G30" s="32">
        <v>12488.181196581199</v>
      </c>
      <c r="H30" s="32">
        <v>0.16885640173837899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</v>
      </c>
      <c r="D32" s="38">
        <v>6474.4</v>
      </c>
      <c r="E32" s="38">
        <v>7124.54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55</v>
      </c>
      <c r="D33" s="38">
        <v>144202.49</v>
      </c>
      <c r="E33" s="38">
        <v>151768.19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24</v>
      </c>
      <c r="D34" s="38">
        <v>66214.81</v>
      </c>
      <c r="E34" s="38">
        <v>62029.599999999999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75</v>
      </c>
      <c r="D35" s="38">
        <v>149850.46</v>
      </c>
      <c r="E35" s="38">
        <v>145292.39000000001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83</v>
      </c>
      <c r="D36" s="38">
        <v>13.08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42</v>
      </c>
      <c r="D37" s="38">
        <v>67299.520000000004</v>
      </c>
      <c r="E37" s="38">
        <v>70001.279999999999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32</v>
      </c>
      <c r="D38" s="38">
        <v>31003.45</v>
      </c>
      <c r="E38" s="38">
        <v>27255.040000000001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2015-04-17T00:22:50Z</dcterms:modified>
</cp:coreProperties>
</file>