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<sst xmlns="http://schemas.openxmlformats.org/spreadsheetml/2006/main" count="121" uniqueCount="80">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</sst>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849" Type="http://schemas.openxmlformats.org/officeDocument/2006/relationships/hyperlink" Target="cid:95ec070b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17052789.508000001</v>
      </c>
      <c r="F3" s="25">
        <f>RA!I7</f>
        <v>2184360.5838000001</v>
      </c>
      <c r="G3" s="16">
        <f>SUM(G4:G42)</f>
        <v>14868428.924199997</v>
      </c>
      <c r="H3" s="27">
        <f>RA!J7</f>
        <v>12.8094033106739</v>
      </c>
      <c r="I3" s="20">
        <f>SUM(I4:I42)</f>
        <v>17052792.399645083</v>
      </c>
      <c r="J3" s="21">
        <f>SUM(J4:J42)</f>
        <v>14868428.922770977</v>
      </c>
      <c r="K3" s="22">
        <f>E3-I3</f>
        <v>-2.8916450813412666</v>
      </c>
      <c r="L3" s="22">
        <f>G3-J3</f>
        <v>1.429019495844841E-3</v>
      </c>
    </row>
    <row r="4" spans="1:13">
      <c r="A4" s="70">
        <f>RA!A8</f>
        <v>42599</v>
      </c>
      <c r="B4" s="12">
        <v>12</v>
      </c>
      <c r="C4" s="65" t="s">
        <v>6</v>
      </c>
      <c r="D4" s="65"/>
      <c r="E4" s="15">
        <f>VLOOKUP(C4,RA!B8:D35,3,0)</f>
        <v>573866.37569999998</v>
      </c>
      <c r="F4" s="25">
        <f>VLOOKUP(C4,RA!B8:I38,8,0)</f>
        <v>162900.4393</v>
      </c>
      <c r="G4" s="16">
        <f t="shared" ref="G4:G42" si="0">E4-F4</f>
        <v>410965.93640000001</v>
      </c>
      <c r="H4" s="27">
        <f>RA!J8</f>
        <v>28.386475701995</v>
      </c>
      <c r="I4" s="20">
        <f>VLOOKUP(B4,RMS!B:D,3,FALSE)</f>
        <v>573867.091964102</v>
      </c>
      <c r="J4" s="21">
        <f>VLOOKUP(B4,RMS!B:E,4,FALSE)</f>
        <v>410965.94648803398</v>
      </c>
      <c r="K4" s="22">
        <f t="shared" ref="K4:K42" si="1">E4-I4</f>
        <v>-0.71626410202588886</v>
      </c>
      <c r="L4" s="22">
        <f t="shared" ref="L4:L42" si="2">G4-J4</f>
        <v>-1.0088033974170685E-2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113863.8769</v>
      </c>
      <c r="F5" s="25">
        <f>VLOOKUP(C5,RA!B9:I39,8,0)</f>
        <v>28048.248299999999</v>
      </c>
      <c r="G5" s="16">
        <f t="shared" si="0"/>
        <v>85815.628599999996</v>
      </c>
      <c r="H5" s="27">
        <f>RA!J9</f>
        <v>24.633140082375</v>
      </c>
      <c r="I5" s="20">
        <f>VLOOKUP(B5,RMS!B:D,3,FALSE)</f>
        <v>113863.99499658099</v>
      </c>
      <c r="J5" s="21">
        <f>VLOOKUP(B5,RMS!B:E,4,FALSE)</f>
        <v>85815.679824786304</v>
      </c>
      <c r="K5" s="22">
        <f t="shared" si="1"/>
        <v>-0.11809658099082299</v>
      </c>
      <c r="L5" s="22">
        <f t="shared" si="2"/>
        <v>-5.1224786308011971E-2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140851.4602</v>
      </c>
      <c r="F6" s="25">
        <f>VLOOKUP(C6,RA!B10:I40,8,0)</f>
        <v>39679.109299999996</v>
      </c>
      <c r="G6" s="16">
        <f t="shared" si="0"/>
        <v>101172.3509</v>
      </c>
      <c r="H6" s="27">
        <f>RA!J10</f>
        <v>28.170889562421401</v>
      </c>
      <c r="I6" s="20">
        <f>VLOOKUP(B6,RMS!B:D,3,FALSE)</f>
        <v>140853.72462609501</v>
      </c>
      <c r="J6" s="21">
        <f>VLOOKUP(B6,RMS!B:E,4,FALSE)</f>
        <v>101172.351439538</v>
      </c>
      <c r="K6" s="22">
        <f>E6-I6</f>
        <v>-2.2644260950037278</v>
      </c>
      <c r="L6" s="22">
        <f t="shared" si="2"/>
        <v>-5.3953799942974001E-4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47046.7808</v>
      </c>
      <c r="F7" s="25">
        <f>VLOOKUP(C7,RA!B11:I41,8,0)</f>
        <v>9513.8873999999996</v>
      </c>
      <c r="G7" s="16">
        <f t="shared" si="0"/>
        <v>37532.893400000001</v>
      </c>
      <c r="H7" s="27">
        <f>RA!J11</f>
        <v>20.2221857441094</v>
      </c>
      <c r="I7" s="20">
        <f>VLOOKUP(B7,RMS!B:D,3,FALSE)</f>
        <v>47046.817810089997</v>
      </c>
      <c r="J7" s="21">
        <f>VLOOKUP(B7,RMS!B:E,4,FALSE)</f>
        <v>37532.893291558903</v>
      </c>
      <c r="K7" s="22">
        <f t="shared" si="1"/>
        <v>-3.7010089996329043E-2</v>
      </c>
      <c r="L7" s="22">
        <f t="shared" si="2"/>
        <v>1.0844109783647582E-4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128980.06600000001</v>
      </c>
      <c r="F8" s="25">
        <f>VLOOKUP(C8,RA!B12:I42,8,0)</f>
        <v>20799.8881</v>
      </c>
      <c r="G8" s="16">
        <f t="shared" si="0"/>
        <v>108180.17790000001</v>
      </c>
      <c r="H8" s="27">
        <f>RA!J12</f>
        <v>16.126436235503199</v>
      </c>
      <c r="I8" s="20">
        <f>VLOOKUP(B8,RMS!B:D,3,FALSE)</f>
        <v>128980.064480342</v>
      </c>
      <c r="J8" s="21">
        <f>VLOOKUP(B8,RMS!B:E,4,FALSE)</f>
        <v>108180.17890854699</v>
      </c>
      <c r="K8" s="22">
        <f t="shared" si="1"/>
        <v>1.5196580061456189E-3</v>
      </c>
      <c r="L8" s="22">
        <f t="shared" si="2"/>
        <v>-1.0085469839395955E-3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267952.34129999997</v>
      </c>
      <c r="F9" s="25">
        <f>VLOOKUP(C9,RA!B13:I43,8,0)</f>
        <v>68794.409899999999</v>
      </c>
      <c r="G9" s="16">
        <f t="shared" si="0"/>
        <v>199157.93139999997</v>
      </c>
      <c r="H9" s="27">
        <f>RA!J13</f>
        <v>25.674121586785301</v>
      </c>
      <c r="I9" s="20">
        <f>VLOOKUP(B9,RMS!B:D,3,FALSE)</f>
        <v>267952.64193333301</v>
      </c>
      <c r="J9" s="21">
        <f>VLOOKUP(B9,RMS!B:E,4,FALSE)</f>
        <v>199157.92842136801</v>
      </c>
      <c r="K9" s="22">
        <f t="shared" si="1"/>
        <v>-0.30063333304133266</v>
      </c>
      <c r="L9" s="22">
        <f t="shared" si="2"/>
        <v>2.9786319646518677E-3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87305.331999999995</v>
      </c>
      <c r="F10" s="25">
        <f>VLOOKUP(C10,RA!B14:I43,8,0)</f>
        <v>15629.399299999999</v>
      </c>
      <c r="G10" s="16">
        <f t="shared" si="0"/>
        <v>71675.93269999999</v>
      </c>
      <c r="H10" s="27">
        <f>RA!J14</f>
        <v>17.901998585836701</v>
      </c>
      <c r="I10" s="20">
        <f>VLOOKUP(B10,RMS!B:D,3,FALSE)</f>
        <v>87305.331581196602</v>
      </c>
      <c r="J10" s="21">
        <f>VLOOKUP(B10,RMS!B:E,4,FALSE)</f>
        <v>71675.932770085506</v>
      </c>
      <c r="K10" s="22">
        <f t="shared" si="1"/>
        <v>4.1880339267663658E-4</v>
      </c>
      <c r="L10" s="22">
        <f t="shared" si="2"/>
        <v>-7.0085516199469566E-5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99101.799199999994</v>
      </c>
      <c r="F11" s="25">
        <f>VLOOKUP(C11,RA!B15:I44,8,0)</f>
        <v>22037.1662</v>
      </c>
      <c r="G11" s="16">
        <f t="shared" si="0"/>
        <v>77064.633000000002</v>
      </c>
      <c r="H11" s="27">
        <f>RA!J15</f>
        <v>22.236898197505202</v>
      </c>
      <c r="I11" s="20">
        <f>VLOOKUP(B11,RMS!B:D,3,FALSE)</f>
        <v>99101.863773504301</v>
      </c>
      <c r="J11" s="21">
        <f>VLOOKUP(B11,RMS!B:E,4,FALSE)</f>
        <v>77064.632595726507</v>
      </c>
      <c r="K11" s="22">
        <f t="shared" si="1"/>
        <v>-6.4573504307190888E-2</v>
      </c>
      <c r="L11" s="22">
        <f t="shared" si="2"/>
        <v>4.0427349449601024E-4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952539.94420000003</v>
      </c>
      <c r="F12" s="25">
        <f>VLOOKUP(C12,RA!B16:I45,8,0)</f>
        <v>62934.302499999998</v>
      </c>
      <c r="G12" s="16">
        <f t="shared" si="0"/>
        <v>889605.64170000004</v>
      </c>
      <c r="H12" s="27">
        <f>RA!J16</f>
        <v>6.6069987808076602</v>
      </c>
      <c r="I12" s="20">
        <f>VLOOKUP(B12,RMS!B:D,3,FALSE)</f>
        <v>952538.96586249897</v>
      </c>
      <c r="J12" s="21">
        <f>VLOOKUP(B12,RMS!B:E,4,FALSE)</f>
        <v>889605.64210000006</v>
      </c>
      <c r="K12" s="22">
        <f t="shared" si="1"/>
        <v>0.9783375010592863</v>
      </c>
      <c r="L12" s="22">
        <f t="shared" si="2"/>
        <v>-4.0000001899898052E-4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594599.57909999997</v>
      </c>
      <c r="F13" s="25">
        <f>VLOOKUP(C13,RA!B17:I46,8,0)</f>
        <v>92188.894499999995</v>
      </c>
      <c r="G13" s="16">
        <f t="shared" si="0"/>
        <v>502410.68459999998</v>
      </c>
      <c r="H13" s="27">
        <f>RA!J17</f>
        <v>15.504365919589</v>
      </c>
      <c r="I13" s="20">
        <f>VLOOKUP(B13,RMS!B:D,3,FALSE)</f>
        <v>594599.31809914496</v>
      </c>
      <c r="J13" s="21">
        <f>VLOOKUP(B13,RMS!B:E,4,FALSE)</f>
        <v>502410.68486666703</v>
      </c>
      <c r="K13" s="22">
        <f t="shared" si="1"/>
        <v>0.26100085501093417</v>
      </c>
      <c r="L13" s="22">
        <f t="shared" si="2"/>
        <v>-2.666670479811728E-4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1754971.5101000001</v>
      </c>
      <c r="F14" s="25">
        <f>VLOOKUP(C14,RA!B18:I47,8,0)</f>
        <v>290212.13949999999</v>
      </c>
      <c r="G14" s="16">
        <f t="shared" si="0"/>
        <v>1464759.3706</v>
      </c>
      <c r="H14" s="27">
        <f>RA!J18</f>
        <v>16.53657269248</v>
      </c>
      <c r="I14" s="20">
        <f>VLOOKUP(B14,RMS!B:D,3,FALSE)</f>
        <v>1754970.66594359</v>
      </c>
      <c r="J14" s="21">
        <f>VLOOKUP(B14,RMS!B:E,4,FALSE)</f>
        <v>1464759.3539384599</v>
      </c>
      <c r="K14" s="22">
        <f t="shared" si="1"/>
        <v>0.84415641007944942</v>
      </c>
      <c r="L14" s="22">
        <f t="shared" si="2"/>
        <v>1.6661540139466524E-2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510713.25839999999</v>
      </c>
      <c r="F15" s="25">
        <f>VLOOKUP(C15,RA!B19:I48,8,0)</f>
        <v>38897.247000000003</v>
      </c>
      <c r="G15" s="16">
        <f t="shared" si="0"/>
        <v>471816.01139999996</v>
      </c>
      <c r="H15" s="27">
        <f>RA!J19</f>
        <v>7.6162594881245402</v>
      </c>
      <c r="I15" s="20">
        <f>VLOOKUP(B15,RMS!B:D,3,FALSE)</f>
        <v>510713.20094102598</v>
      </c>
      <c r="J15" s="21">
        <f>VLOOKUP(B15,RMS!B:E,4,FALSE)</f>
        <v>471816.013036752</v>
      </c>
      <c r="K15" s="22">
        <f t="shared" si="1"/>
        <v>5.7458974013570696E-2</v>
      </c>
      <c r="L15" s="22">
        <f t="shared" si="2"/>
        <v>-1.6367520438507199E-3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920109.75650000002</v>
      </c>
      <c r="F16" s="25">
        <f>VLOOKUP(C16,RA!B20:I49,8,0)</f>
        <v>134410.1844</v>
      </c>
      <c r="G16" s="16">
        <f t="shared" si="0"/>
        <v>785699.57209999999</v>
      </c>
      <c r="H16" s="27">
        <f>RA!J20</f>
        <v>14.608059902688399</v>
      </c>
      <c r="I16" s="20">
        <f>VLOOKUP(B16,RMS!B:D,3,FALSE)</f>
        <v>920109.81690112699</v>
      </c>
      <c r="J16" s="21">
        <f>VLOOKUP(B16,RMS!B:E,4,FALSE)</f>
        <v>785699.57209999999</v>
      </c>
      <c r="K16" s="22">
        <f t="shared" si="1"/>
        <v>-6.040112697519362E-2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329328.78730000003</v>
      </c>
      <c r="F17" s="25">
        <f>VLOOKUP(C17,RA!B21:I50,8,0)</f>
        <v>65560.179499999998</v>
      </c>
      <c r="G17" s="16">
        <f t="shared" si="0"/>
        <v>263768.6078</v>
      </c>
      <c r="H17" s="27">
        <f>RA!J21</f>
        <v>19.907211889217098</v>
      </c>
      <c r="I17" s="20">
        <f>VLOOKUP(B17,RMS!B:D,3,FALSE)</f>
        <v>329328.38835628203</v>
      </c>
      <c r="J17" s="21">
        <f>VLOOKUP(B17,RMS!B:E,4,FALSE)</f>
        <v>263768.60763181298</v>
      </c>
      <c r="K17" s="22">
        <f t="shared" si="1"/>
        <v>0.39894371799891815</v>
      </c>
      <c r="L17" s="22">
        <f t="shared" si="2"/>
        <v>1.6818701988086104E-4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1494700.2361999999</v>
      </c>
      <c r="F18" s="25">
        <f>VLOOKUP(C18,RA!B22:I51,8,0)</f>
        <v>119971.1799</v>
      </c>
      <c r="G18" s="16">
        <f t="shared" si="0"/>
        <v>1374729.0562999998</v>
      </c>
      <c r="H18" s="27">
        <f>RA!J22</f>
        <v>8.0264374751826306</v>
      </c>
      <c r="I18" s="20">
        <f>VLOOKUP(B18,RMS!B:D,3,FALSE)</f>
        <v>1494701.5300066599</v>
      </c>
      <c r="J18" s="21">
        <f>VLOOKUP(B18,RMS!B:E,4,FALSE)</f>
        <v>1374729.05573921</v>
      </c>
      <c r="K18" s="22">
        <f t="shared" si="1"/>
        <v>-1.293806659989059</v>
      </c>
      <c r="L18" s="22">
        <f t="shared" si="2"/>
        <v>5.6078983470797539E-4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2547903.1545000002</v>
      </c>
      <c r="F19" s="25">
        <f>VLOOKUP(C19,RA!B23:I52,8,0)</f>
        <v>363703.3455</v>
      </c>
      <c r="G19" s="16">
        <f t="shared" si="0"/>
        <v>2184199.8090000004</v>
      </c>
      <c r="H19" s="27">
        <f>RA!J23</f>
        <v>14.2746142002157</v>
      </c>
      <c r="I19" s="20">
        <f>VLOOKUP(B19,RMS!B:D,3,FALSE)</f>
        <v>2547904.2666965802</v>
      </c>
      <c r="J19" s="21">
        <f>VLOOKUP(B19,RMS!B:E,4,FALSE)</f>
        <v>2184199.84150171</v>
      </c>
      <c r="K19" s="22">
        <f t="shared" si="1"/>
        <v>-1.1121965800411999</v>
      </c>
      <c r="L19" s="22">
        <f t="shared" si="2"/>
        <v>-3.2501709647476673E-2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294986.94750000001</v>
      </c>
      <c r="F20" s="25">
        <f>VLOOKUP(C20,RA!B24:I53,8,0)</f>
        <v>43065.5579</v>
      </c>
      <c r="G20" s="16">
        <f t="shared" si="0"/>
        <v>251921.38959999999</v>
      </c>
      <c r="H20" s="27">
        <f>RA!J24</f>
        <v>14.599140153480899</v>
      </c>
      <c r="I20" s="20">
        <f>VLOOKUP(B20,RMS!B:D,3,FALSE)</f>
        <v>294987.04162814497</v>
      </c>
      <c r="J20" s="21">
        <f>VLOOKUP(B20,RMS!B:E,4,FALSE)</f>
        <v>251921.39560446399</v>
      </c>
      <c r="K20" s="22">
        <f t="shared" si="1"/>
        <v>-9.4128144963178784E-2</v>
      </c>
      <c r="L20" s="22">
        <f t="shared" si="2"/>
        <v>-6.004463997669518E-3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284598.00209999998</v>
      </c>
      <c r="F21" s="25">
        <f>VLOOKUP(C21,RA!B25:I54,8,0)</f>
        <v>22058.6947</v>
      </c>
      <c r="G21" s="16">
        <f t="shared" si="0"/>
        <v>262539.30739999999</v>
      </c>
      <c r="H21" s="27">
        <f>RA!J25</f>
        <v>7.7508255635080596</v>
      </c>
      <c r="I21" s="20">
        <f>VLOOKUP(B21,RMS!B:D,3,FALSE)</f>
        <v>284597.98635669</v>
      </c>
      <c r="J21" s="21">
        <f>VLOOKUP(B21,RMS!B:E,4,FALSE)</f>
        <v>262539.31436843501</v>
      </c>
      <c r="K21" s="22">
        <f t="shared" si="1"/>
        <v>1.5743309981189668E-2</v>
      </c>
      <c r="L21" s="22">
        <f t="shared" si="2"/>
        <v>-6.9684350164607167E-3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675705.17009999999</v>
      </c>
      <c r="F22" s="25">
        <f>VLOOKUP(C22,RA!B26:I55,8,0)</f>
        <v>119830.4565</v>
      </c>
      <c r="G22" s="16">
        <f t="shared" si="0"/>
        <v>555874.71360000002</v>
      </c>
      <c r="H22" s="27">
        <f>RA!J26</f>
        <v>17.734133436076299</v>
      </c>
      <c r="I22" s="20">
        <f>VLOOKUP(B22,RMS!B:D,3,FALSE)</f>
        <v>675704.92470239801</v>
      </c>
      <c r="J22" s="21">
        <f>VLOOKUP(B22,RMS!B:E,4,FALSE)</f>
        <v>555874.71119252697</v>
      </c>
      <c r="K22" s="22">
        <f t="shared" si="1"/>
        <v>0.24539760197512805</v>
      </c>
      <c r="L22" s="22">
        <f t="shared" si="2"/>
        <v>2.4074730463325977E-3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243028.89569999999</v>
      </c>
      <c r="F23" s="25">
        <f>VLOOKUP(C23,RA!B27:I56,8,0)</f>
        <v>62922.625899999999</v>
      </c>
      <c r="G23" s="16">
        <f t="shared" si="0"/>
        <v>180106.26980000001</v>
      </c>
      <c r="H23" s="27">
        <f>RA!J27</f>
        <v>25.8910059722581</v>
      </c>
      <c r="I23" s="20">
        <f>VLOOKUP(B23,RMS!B:D,3,FALSE)</f>
        <v>243028.729944149</v>
      </c>
      <c r="J23" s="21">
        <f>VLOOKUP(B23,RMS!B:E,4,FALSE)</f>
        <v>180106.26508110799</v>
      </c>
      <c r="K23" s="22">
        <f t="shared" si="1"/>
        <v>0.16575585099053569</v>
      </c>
      <c r="L23" s="22">
        <f t="shared" si="2"/>
        <v>4.7188920143526047E-3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935601.26009999996</v>
      </c>
      <c r="F24" s="25">
        <f>VLOOKUP(C24,RA!B28:I57,8,0)</f>
        <v>44013.1613</v>
      </c>
      <c r="G24" s="16">
        <f t="shared" si="0"/>
        <v>891588.09879999992</v>
      </c>
      <c r="H24" s="27">
        <f>RA!J28</f>
        <v>4.7042648590806504</v>
      </c>
      <c r="I24" s="20">
        <f>VLOOKUP(B24,RMS!B:D,3,FALSE)</f>
        <v>935601.26011327398</v>
      </c>
      <c r="J24" s="21">
        <f>VLOOKUP(B24,RMS!B:E,4,FALSE)</f>
        <v>891588.06168761104</v>
      </c>
      <c r="K24" s="22">
        <f t="shared" si="1"/>
        <v>-1.3274024240672588E-5</v>
      </c>
      <c r="L24" s="22">
        <f t="shared" si="2"/>
        <v>3.7112388876266778E-2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755765.17760000005</v>
      </c>
      <c r="F25" s="25">
        <f>VLOOKUP(C25,RA!B29:I58,8,0)</f>
        <v>125004.7427</v>
      </c>
      <c r="G25" s="16">
        <f t="shared" si="0"/>
        <v>630760.43489999999</v>
      </c>
      <c r="H25" s="27">
        <f>RA!J29</f>
        <v>16.540156440782798</v>
      </c>
      <c r="I25" s="20">
        <f>VLOOKUP(B25,RMS!B:D,3,FALSE)</f>
        <v>755765.17493451305</v>
      </c>
      <c r="J25" s="21">
        <f>VLOOKUP(B25,RMS!B:E,4,FALSE)</f>
        <v>630760.44940417097</v>
      </c>
      <c r="K25" s="22">
        <f t="shared" si="1"/>
        <v>2.6654870016500354E-3</v>
      </c>
      <c r="L25" s="22">
        <f t="shared" si="2"/>
        <v>-1.4504170976579189E-2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1247989.3933999999</v>
      </c>
      <c r="F26" s="25">
        <f>VLOOKUP(C26,RA!B30:I59,8,0)</f>
        <v>166717.10819999999</v>
      </c>
      <c r="G26" s="16">
        <f t="shared" si="0"/>
        <v>1081272.2852</v>
      </c>
      <c r="H26" s="27">
        <f>RA!J30</f>
        <v>13.3588561795224</v>
      </c>
      <c r="I26" s="20">
        <f>VLOOKUP(B26,RMS!B:D,3,FALSE)</f>
        <v>1247989.43469735</v>
      </c>
      <c r="J26" s="21">
        <f>VLOOKUP(B26,RMS!B:E,4,FALSE)</f>
        <v>1081272.25113118</v>
      </c>
      <c r="K26" s="22">
        <f t="shared" si="1"/>
        <v>-4.1297350078821182E-2</v>
      </c>
      <c r="L26" s="22">
        <f t="shared" si="2"/>
        <v>3.406882006675005E-2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818373.0024</v>
      </c>
      <c r="F27" s="25">
        <f>VLOOKUP(C27,RA!B31:I60,8,0)</f>
        <v>53270.507400000002</v>
      </c>
      <c r="G27" s="16">
        <f t="shared" si="0"/>
        <v>765102.495</v>
      </c>
      <c r="H27" s="27">
        <f>RA!J31</f>
        <v>6.5093187634216099</v>
      </c>
      <c r="I27" s="20">
        <f>VLOOKUP(B27,RMS!B:D,3,FALSE)</f>
        <v>818372.85314867203</v>
      </c>
      <c r="J27" s="21">
        <f>VLOOKUP(B27,RMS!B:E,4,FALSE)</f>
        <v>765102.46920354001</v>
      </c>
      <c r="K27" s="22">
        <f t="shared" si="1"/>
        <v>0.14925132796633989</v>
      </c>
      <c r="L27" s="22">
        <f t="shared" si="2"/>
        <v>2.579645998775959E-2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115832.28750000001</v>
      </c>
      <c r="F28" s="25">
        <f>VLOOKUP(C28,RA!B32:I61,8,0)</f>
        <v>26425.045300000002</v>
      </c>
      <c r="G28" s="16">
        <f t="shared" si="0"/>
        <v>89407.242200000008</v>
      </c>
      <c r="H28" s="27">
        <f>RA!J32</f>
        <v>22.813194723448799</v>
      </c>
      <c r="I28" s="20">
        <f>VLOOKUP(B28,RMS!B:D,3,FALSE)</f>
        <v>115832.201208955</v>
      </c>
      <c r="J28" s="21">
        <f>VLOOKUP(B28,RMS!B:E,4,FALSE)</f>
        <v>89407.254441613302</v>
      </c>
      <c r="K28" s="22">
        <f t="shared" si="1"/>
        <v>8.629104500869289E-2</v>
      </c>
      <c r="L28" s="22">
        <f t="shared" si="2"/>
        <v>-1.2241613294463605E-2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179019.34830000001</v>
      </c>
      <c r="F30" s="25">
        <f>VLOOKUP(C30,RA!B34:I64,8,0)</f>
        <v>24500.217000000001</v>
      </c>
      <c r="G30" s="16">
        <f t="shared" si="0"/>
        <v>154519.13130000001</v>
      </c>
      <c r="H30" s="27">
        <f>RA!J34</f>
        <v>0</v>
      </c>
      <c r="I30" s="20">
        <f>VLOOKUP(B30,RMS!B:D,3,FALSE)</f>
        <v>179019.348</v>
      </c>
      <c r="J30" s="21">
        <f>VLOOKUP(B30,RMS!B:E,4,FALSE)</f>
        <v>154519.12030000001</v>
      </c>
      <c r="K30" s="22">
        <f t="shared" si="1"/>
        <v>3.0000001424923539E-4</v>
      </c>
      <c r="L30" s="22">
        <f t="shared" si="2"/>
        <v>1.0999999998603016E-2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13.6857927551734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87028.24</v>
      </c>
      <c r="F32" s="25">
        <f>VLOOKUP(C32,RA!B34:I65,8,0)</f>
        <v>401.15</v>
      </c>
      <c r="G32" s="16">
        <f t="shared" si="0"/>
        <v>86627.090000000011</v>
      </c>
      <c r="H32" s="27">
        <f>RA!J34</f>
        <v>0</v>
      </c>
      <c r="I32" s="20">
        <f>VLOOKUP(B32,RMS!B:D,3,FALSE)</f>
        <v>87028.24</v>
      </c>
      <c r="J32" s="21">
        <f>VLOOKUP(B32,RMS!B:E,4,FALSE)</f>
        <v>86627.09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130557.36</v>
      </c>
      <c r="F33" s="25">
        <f>VLOOKUP(C33,RA!B34:I65,8,0)</f>
        <v>-8848.16</v>
      </c>
      <c r="G33" s="16">
        <f t="shared" si="0"/>
        <v>139405.51999999999</v>
      </c>
      <c r="H33" s="27">
        <f>RA!J34</f>
        <v>0</v>
      </c>
      <c r="I33" s="20">
        <f>VLOOKUP(B33,RMS!B:D,3,FALSE)</f>
        <v>130557.36</v>
      </c>
      <c r="J33" s="21">
        <f>VLOOKUP(B33,RMS!B:E,4,FALSE)</f>
        <v>139405.51999999999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172621.41</v>
      </c>
      <c r="F34" s="25">
        <f>VLOOKUP(C34,RA!B34:I66,8,0)</f>
        <v>-1169.7</v>
      </c>
      <c r="G34" s="16">
        <f t="shared" si="0"/>
        <v>173791.11000000002</v>
      </c>
      <c r="H34" s="27">
        <f>RA!J35</f>
        <v>13.6857927551734</v>
      </c>
      <c r="I34" s="20">
        <f>VLOOKUP(B34,RMS!B:D,3,FALSE)</f>
        <v>172621.41</v>
      </c>
      <c r="J34" s="21">
        <f>VLOOKUP(B34,RMS!B:E,4,FALSE)</f>
        <v>173791.11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159592.47</v>
      </c>
      <c r="F35" s="25">
        <f>VLOOKUP(C35,RA!B34:I67,8,0)</f>
        <v>-34149.83</v>
      </c>
      <c r="G35" s="16">
        <f t="shared" si="0"/>
        <v>193742.3</v>
      </c>
      <c r="H35" s="27">
        <f>RA!J34</f>
        <v>0</v>
      </c>
      <c r="I35" s="20">
        <f>VLOOKUP(B35,RMS!B:D,3,FALSE)</f>
        <v>159592.47</v>
      </c>
      <c r="J35" s="21">
        <f>VLOOKUP(B35,RMS!B:E,4,FALSE)</f>
        <v>193742.3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1.71</v>
      </c>
      <c r="F36" s="25">
        <f>VLOOKUP(C36,RA!B35:I68,8,0)</f>
        <v>-3541.02</v>
      </c>
      <c r="G36" s="16">
        <f t="shared" si="0"/>
        <v>3542.73</v>
      </c>
      <c r="H36" s="27">
        <f>RA!J35</f>
        <v>13.6857927551734</v>
      </c>
      <c r="I36" s="20">
        <f>VLOOKUP(B36,RMS!B:D,3,FALSE)</f>
        <v>1.71</v>
      </c>
      <c r="J36" s="21">
        <f>VLOOKUP(B36,RMS!B:E,4,FALSE)</f>
        <v>3542.73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34100</v>
      </c>
      <c r="F37" s="25">
        <f>VLOOKUP(C37,RA!B8:I68,8,0)</f>
        <v>2330.0390000000002</v>
      </c>
      <c r="G37" s="16">
        <f t="shared" si="0"/>
        <v>31769.960999999999</v>
      </c>
      <c r="H37" s="27">
        <f>RA!J35</f>
        <v>13.6857927551734</v>
      </c>
      <c r="I37" s="20">
        <f>VLOOKUP(B37,RMS!B:D,3,FALSE)</f>
        <v>34100</v>
      </c>
      <c r="J37" s="21">
        <f>VLOOKUP(B37,RMS!B:E,4,FALSE)</f>
        <v>31769.961538461499</v>
      </c>
      <c r="K37" s="22">
        <f t="shared" si="1"/>
        <v>0</v>
      </c>
      <c r="L37" s="22">
        <f t="shared" si="2"/>
        <v>-5.3846149967284873E-4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246061.67910000001</v>
      </c>
      <c r="F38" s="25">
        <f>VLOOKUP(C38,RA!B8:I69,8,0)</f>
        <v>15556.580099999999</v>
      </c>
      <c r="G38" s="16">
        <f t="shared" si="0"/>
        <v>230505.09900000002</v>
      </c>
      <c r="H38" s="27">
        <f>RA!J36</f>
        <v>0</v>
      </c>
      <c r="I38" s="20">
        <f>VLOOKUP(B38,RMS!B:D,3,FALSE)</f>
        <v>246061.67507008501</v>
      </c>
      <c r="J38" s="21">
        <f>VLOOKUP(B38,RMS!B:E,4,FALSE)</f>
        <v>230505.09561282099</v>
      </c>
      <c r="K38" s="22">
        <f t="shared" si="1"/>
        <v>4.0299149986822158E-3</v>
      </c>
      <c r="L38" s="22">
        <f t="shared" si="2"/>
        <v>3.3871790219563991E-3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74088.06</v>
      </c>
      <c r="F39" s="25">
        <f>VLOOKUP(C39,RA!B9:I70,8,0)</f>
        <v>-13111.97</v>
      </c>
      <c r="G39" s="16">
        <f t="shared" si="0"/>
        <v>87200.03</v>
      </c>
      <c r="H39" s="27">
        <f>RA!J37</f>
        <v>0.46094233320126898</v>
      </c>
      <c r="I39" s="20">
        <f>VLOOKUP(B39,RMS!B:D,3,FALSE)</f>
        <v>74088.06</v>
      </c>
      <c r="J39" s="21">
        <f>VLOOKUP(B39,RMS!B:E,4,FALSE)</f>
        <v>87200.03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28078.62</v>
      </c>
      <c r="F40" s="25">
        <f>VLOOKUP(C40,RA!B10:I71,8,0)</f>
        <v>3530.7</v>
      </c>
      <c r="G40" s="16">
        <f t="shared" si="0"/>
        <v>24547.919999999998</v>
      </c>
      <c r="H40" s="27">
        <f>RA!J38</f>
        <v>-6.7772203727158704</v>
      </c>
      <c r="I40" s="20">
        <f>VLOOKUP(B40,RMS!B:D,3,FALSE)</f>
        <v>28078.62</v>
      </c>
      <c r="J40" s="21">
        <f>VLOOKUP(B40,RMS!B:E,4,FALSE)</f>
        <v>24547.919999999998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-0.67761003690098498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5926.2157999999999</v>
      </c>
      <c r="F42" s="25">
        <f>VLOOKUP(C42,RA!B8:I72,8,0)</f>
        <v>274.65719999999999</v>
      </c>
      <c r="G42" s="16">
        <f t="shared" si="0"/>
        <v>5651.5586000000003</v>
      </c>
      <c r="H42" s="27">
        <f>RA!J39</f>
        <v>-0.67761003690098498</v>
      </c>
      <c r="I42" s="20">
        <f>VLOOKUP(B42,RMS!B:D,3,FALSE)</f>
        <v>5926.21586869374</v>
      </c>
      <c r="J42" s="21">
        <f>VLOOKUP(B42,RMS!B:E,4,FALSE)</f>
        <v>5651.5585507904098</v>
      </c>
      <c r="K42" s="22">
        <f t="shared" si="1"/>
        <v>-6.86937401042087E-5</v>
      </c>
      <c r="L42" s="22">
        <f t="shared" si="2"/>
        <v>4.9209590542886872E-5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17052789.508000001</v>
      </c>
      <c r="E7" s="53">
        <v>18372678.7808</v>
      </c>
      <c r="F7" s="54">
        <v>92.816021612595094</v>
      </c>
      <c r="G7" s="53">
        <v>16746559.399800001</v>
      </c>
      <c r="H7" s="54">
        <v>1.8286150658723299</v>
      </c>
      <c r="I7" s="53">
        <v>2184360.5838000001</v>
      </c>
      <c r="J7" s="54">
        <v>12.8094033106739</v>
      </c>
      <c r="K7" s="53">
        <v>2061185.4898000001</v>
      </c>
      <c r="L7" s="54">
        <v>12.308113210553699</v>
      </c>
      <c r="M7" s="54">
        <v>5.9759344614808002E-2</v>
      </c>
      <c r="N7" s="53">
        <v>330961367.74190003</v>
      </c>
      <c r="O7" s="53">
        <v>5002664941.6933002</v>
      </c>
      <c r="P7" s="53">
        <v>982427</v>
      </c>
      <c r="Q7" s="53">
        <v>975086</v>
      </c>
      <c r="R7" s="54">
        <v>0.752856671103874</v>
      </c>
      <c r="S7" s="53">
        <v>17.3578184516509</v>
      </c>
      <c r="T7" s="53">
        <v>17.282395713301199</v>
      </c>
      <c r="U7" s="55">
        <v>0.43451738223764502</v>
      </c>
    </row>
    <row r="8" spans="1:23" ht="12" thickBot="1">
      <c r="A8" s="73">
        <v>42599</v>
      </c>
      <c r="B8" s="71" t="s">
        <v>6</v>
      </c>
      <c r="C8" s="72"/>
      <c r="D8" s="56">
        <v>573866.37569999998</v>
      </c>
      <c r="E8" s="56">
        <v>649649.57339999999</v>
      </c>
      <c r="F8" s="57">
        <v>88.334757567317098</v>
      </c>
      <c r="G8" s="56">
        <v>555373.73210000002</v>
      </c>
      <c r="H8" s="57">
        <v>3.3297656210845599</v>
      </c>
      <c r="I8" s="56">
        <v>162900.4393</v>
      </c>
      <c r="J8" s="57">
        <v>28.386475701995</v>
      </c>
      <c r="K8" s="56">
        <v>131511.65969999999</v>
      </c>
      <c r="L8" s="57">
        <v>23.679848739464699</v>
      </c>
      <c r="M8" s="57">
        <v>0.238676780991154</v>
      </c>
      <c r="N8" s="56">
        <v>11187145.673</v>
      </c>
      <c r="O8" s="56">
        <v>178754226.7455</v>
      </c>
      <c r="P8" s="56">
        <v>25923</v>
      </c>
      <c r="Q8" s="56">
        <v>26761</v>
      </c>
      <c r="R8" s="57">
        <v>-3.1314225925787502</v>
      </c>
      <c r="S8" s="56">
        <v>22.1373442772827</v>
      </c>
      <c r="T8" s="56">
        <v>20.864150401703998</v>
      </c>
      <c r="U8" s="58">
        <v>5.7513397254488901</v>
      </c>
    </row>
    <row r="9" spans="1:23" ht="12" thickBot="1">
      <c r="A9" s="74"/>
      <c r="B9" s="71" t="s">
        <v>7</v>
      </c>
      <c r="C9" s="72"/>
      <c r="D9" s="56">
        <v>113863.8769</v>
      </c>
      <c r="E9" s="56">
        <v>135641.56719999999</v>
      </c>
      <c r="F9" s="57">
        <v>83.944678058836203</v>
      </c>
      <c r="G9" s="56">
        <v>288817.1004</v>
      </c>
      <c r="H9" s="57">
        <v>-60.575784210040503</v>
      </c>
      <c r="I9" s="56">
        <v>28048.248299999999</v>
      </c>
      <c r="J9" s="57">
        <v>24.633140082375</v>
      </c>
      <c r="K9" s="56">
        <v>27288.203699999998</v>
      </c>
      <c r="L9" s="57">
        <v>9.4482645460420898</v>
      </c>
      <c r="M9" s="57">
        <v>2.7852496571623E-2</v>
      </c>
      <c r="N9" s="56">
        <v>1922764.1402</v>
      </c>
      <c r="O9" s="56">
        <v>25746505.6019</v>
      </c>
      <c r="P9" s="56">
        <v>6737</v>
      </c>
      <c r="Q9" s="56">
        <v>6525</v>
      </c>
      <c r="R9" s="57">
        <v>3.2490421455938701</v>
      </c>
      <c r="S9" s="56">
        <v>16.9012731037554</v>
      </c>
      <c r="T9" s="56">
        <v>16.4969350957854</v>
      </c>
      <c r="U9" s="58">
        <v>2.3923523718464899</v>
      </c>
    </row>
    <row r="10" spans="1:23" ht="12" thickBot="1">
      <c r="A10" s="74"/>
      <c r="B10" s="71" t="s">
        <v>8</v>
      </c>
      <c r="C10" s="72"/>
      <c r="D10" s="56">
        <v>140851.4602</v>
      </c>
      <c r="E10" s="56">
        <v>191505.4326</v>
      </c>
      <c r="F10" s="57">
        <v>73.549589840721794</v>
      </c>
      <c r="G10" s="56">
        <v>167152.70310000001</v>
      </c>
      <c r="H10" s="57">
        <v>-15.734859450202901</v>
      </c>
      <c r="I10" s="56">
        <v>39679.109299999996</v>
      </c>
      <c r="J10" s="57">
        <v>28.170889562421401</v>
      </c>
      <c r="K10" s="56">
        <v>42801.568899999998</v>
      </c>
      <c r="L10" s="57">
        <v>25.606267865374399</v>
      </c>
      <c r="M10" s="57">
        <v>-7.2951989383734997E-2</v>
      </c>
      <c r="N10" s="56">
        <v>2570851.5581</v>
      </c>
      <c r="O10" s="56">
        <v>43628314.608599998</v>
      </c>
      <c r="P10" s="56">
        <v>102482</v>
      </c>
      <c r="Q10" s="56">
        <v>101050</v>
      </c>
      <c r="R10" s="57">
        <v>1.41712023750618</v>
      </c>
      <c r="S10" s="56">
        <v>1.37440194570754</v>
      </c>
      <c r="T10" s="56">
        <v>1.29650552597724</v>
      </c>
      <c r="U10" s="58">
        <v>5.6676593025484197</v>
      </c>
    </row>
    <row r="11" spans="1:23" ht="12" thickBot="1">
      <c r="A11" s="74"/>
      <c r="B11" s="71" t="s">
        <v>9</v>
      </c>
      <c r="C11" s="72"/>
      <c r="D11" s="56">
        <v>47046.7808</v>
      </c>
      <c r="E11" s="56">
        <v>47351.638299999999</v>
      </c>
      <c r="F11" s="57">
        <v>99.356183838733202</v>
      </c>
      <c r="G11" s="56">
        <v>42883.352200000001</v>
      </c>
      <c r="H11" s="57">
        <v>9.7087293469562397</v>
      </c>
      <c r="I11" s="56">
        <v>9513.8873999999996</v>
      </c>
      <c r="J11" s="57">
        <v>20.2221857441094</v>
      </c>
      <c r="K11" s="56">
        <v>9445.8222000000005</v>
      </c>
      <c r="L11" s="57">
        <v>22.026781292531499</v>
      </c>
      <c r="M11" s="57">
        <v>7.2058523396720002E-3</v>
      </c>
      <c r="N11" s="56">
        <v>842090.65919999999</v>
      </c>
      <c r="O11" s="56">
        <v>14958946.438300001</v>
      </c>
      <c r="P11" s="56">
        <v>2391</v>
      </c>
      <c r="Q11" s="56">
        <v>2281</v>
      </c>
      <c r="R11" s="57">
        <v>4.82244629548443</v>
      </c>
      <c r="S11" s="56">
        <v>19.6766126306985</v>
      </c>
      <c r="T11" s="56">
        <v>18.1673585708023</v>
      </c>
      <c r="U11" s="58">
        <v>7.67029411120037</v>
      </c>
    </row>
    <row r="12" spans="1:23" ht="12" thickBot="1">
      <c r="A12" s="74"/>
      <c r="B12" s="71" t="s">
        <v>10</v>
      </c>
      <c r="C12" s="72"/>
      <c r="D12" s="56">
        <v>128980.06600000001</v>
      </c>
      <c r="E12" s="56">
        <v>126554.8109</v>
      </c>
      <c r="F12" s="57">
        <v>101.91636736901</v>
      </c>
      <c r="G12" s="56">
        <v>100379.9903</v>
      </c>
      <c r="H12" s="57">
        <v>28.491809587273899</v>
      </c>
      <c r="I12" s="56">
        <v>20799.8881</v>
      </c>
      <c r="J12" s="57">
        <v>16.126436235503199</v>
      </c>
      <c r="K12" s="56">
        <v>15273.349700000001</v>
      </c>
      <c r="L12" s="57">
        <v>15.215532153722499</v>
      </c>
      <c r="M12" s="57">
        <v>0.36184193438588003</v>
      </c>
      <c r="N12" s="56">
        <v>2695821.9032000001</v>
      </c>
      <c r="O12" s="56">
        <v>53350637.397399999</v>
      </c>
      <c r="P12" s="56">
        <v>1393</v>
      </c>
      <c r="Q12" s="56">
        <v>1497</v>
      </c>
      <c r="R12" s="57">
        <v>-6.9472277889111602</v>
      </c>
      <c r="S12" s="56">
        <v>92.591576453697101</v>
      </c>
      <c r="T12" s="56">
        <v>92.076984301937202</v>
      </c>
      <c r="U12" s="58">
        <v>0.55576562303937704</v>
      </c>
    </row>
    <row r="13" spans="1:23" ht="12" thickBot="1">
      <c r="A13" s="74"/>
      <c r="B13" s="71" t="s">
        <v>11</v>
      </c>
      <c r="C13" s="72"/>
      <c r="D13" s="56">
        <v>267952.34129999997</v>
      </c>
      <c r="E13" s="56">
        <v>292333.89059999998</v>
      </c>
      <c r="F13" s="57">
        <v>91.659691166851005</v>
      </c>
      <c r="G13" s="56">
        <v>269246.44449999998</v>
      </c>
      <c r="H13" s="57">
        <v>-0.48063891889202898</v>
      </c>
      <c r="I13" s="56">
        <v>68794.409899999999</v>
      </c>
      <c r="J13" s="57">
        <v>25.674121586785301</v>
      </c>
      <c r="K13" s="56">
        <v>80700.397400000002</v>
      </c>
      <c r="L13" s="57">
        <v>29.972688237300002</v>
      </c>
      <c r="M13" s="57">
        <v>-0.147533195418936</v>
      </c>
      <c r="N13" s="56">
        <v>5032602.4685000004</v>
      </c>
      <c r="O13" s="56">
        <v>76482572.589000002</v>
      </c>
      <c r="P13" s="56">
        <v>11809</v>
      </c>
      <c r="Q13" s="56">
        <v>12284</v>
      </c>
      <c r="R13" s="57">
        <v>-3.8668186258547701</v>
      </c>
      <c r="S13" s="56">
        <v>22.690519205690599</v>
      </c>
      <c r="T13" s="56">
        <v>21.626209736242298</v>
      </c>
      <c r="U13" s="58">
        <v>4.6905470068811503</v>
      </c>
    </row>
    <row r="14" spans="1:23" ht="12" thickBot="1">
      <c r="A14" s="74"/>
      <c r="B14" s="71" t="s">
        <v>12</v>
      </c>
      <c r="C14" s="72"/>
      <c r="D14" s="56">
        <v>87305.331999999995</v>
      </c>
      <c r="E14" s="56">
        <v>129890.3789</v>
      </c>
      <c r="F14" s="57">
        <v>67.214625701580701</v>
      </c>
      <c r="G14" s="56">
        <v>124298.9605</v>
      </c>
      <c r="H14" s="57">
        <v>-29.761816471506201</v>
      </c>
      <c r="I14" s="56">
        <v>15629.399299999999</v>
      </c>
      <c r="J14" s="57">
        <v>17.901998585836701</v>
      </c>
      <c r="K14" s="56">
        <v>9537.4158000000007</v>
      </c>
      <c r="L14" s="57">
        <v>7.6729650526723399</v>
      </c>
      <c r="M14" s="57">
        <v>0.63874571768172295</v>
      </c>
      <c r="N14" s="56">
        <v>1857231.1335</v>
      </c>
      <c r="O14" s="56">
        <v>34332626.108900003</v>
      </c>
      <c r="P14" s="56">
        <v>1708</v>
      </c>
      <c r="Q14" s="56">
        <v>2107</v>
      </c>
      <c r="R14" s="57">
        <v>-18.936877076411999</v>
      </c>
      <c r="S14" s="56">
        <v>51.1155339578454</v>
      </c>
      <c r="T14" s="56">
        <v>42.1822517323208</v>
      </c>
      <c r="U14" s="58">
        <v>17.476648552457299</v>
      </c>
    </row>
    <row r="15" spans="1:23" ht="12" thickBot="1">
      <c r="A15" s="74"/>
      <c r="B15" s="71" t="s">
        <v>13</v>
      </c>
      <c r="C15" s="72"/>
      <c r="D15" s="56">
        <v>99101.799199999994</v>
      </c>
      <c r="E15" s="56">
        <v>113375.61569999999</v>
      </c>
      <c r="F15" s="57">
        <v>87.410153045810603</v>
      </c>
      <c r="G15" s="56">
        <v>89395.134300000005</v>
      </c>
      <c r="H15" s="57">
        <v>10.8581579702375</v>
      </c>
      <c r="I15" s="56">
        <v>22037.1662</v>
      </c>
      <c r="J15" s="57">
        <v>22.236898197505202</v>
      </c>
      <c r="K15" s="56">
        <v>21416.105599999999</v>
      </c>
      <c r="L15" s="57">
        <v>23.956679261904799</v>
      </c>
      <c r="M15" s="57">
        <v>2.8999698245791E-2</v>
      </c>
      <c r="N15" s="56">
        <v>1917662.4786</v>
      </c>
      <c r="O15" s="56">
        <v>29292528.775699999</v>
      </c>
      <c r="P15" s="56">
        <v>3534</v>
      </c>
      <c r="Q15" s="56">
        <v>5234</v>
      </c>
      <c r="R15" s="57">
        <v>-32.4799388612916</v>
      </c>
      <c r="S15" s="56">
        <v>28.042388002263699</v>
      </c>
      <c r="T15" s="56">
        <v>17.0624269201376</v>
      </c>
      <c r="U15" s="58">
        <v>39.154871836306498</v>
      </c>
    </row>
    <row r="16" spans="1:23" ht="12" thickBot="1">
      <c r="A16" s="74"/>
      <c r="B16" s="71" t="s">
        <v>14</v>
      </c>
      <c r="C16" s="72"/>
      <c r="D16" s="56">
        <v>952539.94420000003</v>
      </c>
      <c r="E16" s="56">
        <v>1021465.9371</v>
      </c>
      <c r="F16" s="57">
        <v>93.252247539875398</v>
      </c>
      <c r="G16" s="56">
        <v>866885.36910000001</v>
      </c>
      <c r="H16" s="57">
        <v>9.8807268126957197</v>
      </c>
      <c r="I16" s="56">
        <v>62934.302499999998</v>
      </c>
      <c r="J16" s="57">
        <v>6.6069987808076602</v>
      </c>
      <c r="K16" s="56">
        <v>38229.857199999999</v>
      </c>
      <c r="L16" s="57">
        <v>4.41002450412679</v>
      </c>
      <c r="M16" s="57">
        <v>0.64620815010525401</v>
      </c>
      <c r="N16" s="56">
        <v>18413518.073800001</v>
      </c>
      <c r="O16" s="56">
        <v>258796674.99689999</v>
      </c>
      <c r="P16" s="56">
        <v>62597</v>
      </c>
      <c r="Q16" s="56">
        <v>61946</v>
      </c>
      <c r="R16" s="57">
        <v>1.05091531333743</v>
      </c>
      <c r="S16" s="56">
        <v>15.217022288608099</v>
      </c>
      <c r="T16" s="56">
        <v>16.786418663029099</v>
      </c>
      <c r="U16" s="58">
        <v>-10.3134262712877</v>
      </c>
    </row>
    <row r="17" spans="1:21" ht="12" thickBot="1">
      <c r="A17" s="74"/>
      <c r="B17" s="71" t="s">
        <v>15</v>
      </c>
      <c r="C17" s="72"/>
      <c r="D17" s="56">
        <v>594599.57909999997</v>
      </c>
      <c r="E17" s="56">
        <v>715297.75269999995</v>
      </c>
      <c r="F17" s="57">
        <v>83.126163455091799</v>
      </c>
      <c r="G17" s="56">
        <v>465100.6176</v>
      </c>
      <c r="H17" s="57">
        <v>27.843214263665601</v>
      </c>
      <c r="I17" s="56">
        <v>92188.894499999995</v>
      </c>
      <c r="J17" s="57">
        <v>15.504365919589</v>
      </c>
      <c r="K17" s="56">
        <v>66542.941900000005</v>
      </c>
      <c r="L17" s="57">
        <v>14.307214263307801</v>
      </c>
      <c r="M17" s="57">
        <v>0.38540455032091098</v>
      </c>
      <c r="N17" s="56">
        <v>13329599.6052</v>
      </c>
      <c r="O17" s="56">
        <v>259186544.84130001</v>
      </c>
      <c r="P17" s="56">
        <v>15003</v>
      </c>
      <c r="Q17" s="56">
        <v>15339</v>
      </c>
      <c r="R17" s="57">
        <v>-2.1904948171327998</v>
      </c>
      <c r="S17" s="56">
        <v>39.632045530893798</v>
      </c>
      <c r="T17" s="56">
        <v>52.317883323554298</v>
      </c>
      <c r="U17" s="58">
        <v>-32.009041225923397</v>
      </c>
    </row>
    <row r="18" spans="1:21" ht="12" customHeight="1" thickBot="1">
      <c r="A18" s="74"/>
      <c r="B18" s="71" t="s">
        <v>16</v>
      </c>
      <c r="C18" s="72"/>
      <c r="D18" s="56">
        <v>1754971.5101000001</v>
      </c>
      <c r="E18" s="56">
        <v>1913454.3925000001</v>
      </c>
      <c r="F18" s="57">
        <v>91.717446570914305</v>
      </c>
      <c r="G18" s="56">
        <v>1895687.8241999999</v>
      </c>
      <c r="H18" s="57">
        <v>-7.4229687137112501</v>
      </c>
      <c r="I18" s="56">
        <v>290212.13949999999</v>
      </c>
      <c r="J18" s="57">
        <v>16.53657269248</v>
      </c>
      <c r="K18" s="56">
        <v>281555.0122</v>
      </c>
      <c r="L18" s="57">
        <v>14.8523933427076</v>
      </c>
      <c r="M18" s="57">
        <v>3.0747551721261999E-2</v>
      </c>
      <c r="N18" s="56">
        <v>35689102.050899997</v>
      </c>
      <c r="O18" s="56">
        <v>522618999.37</v>
      </c>
      <c r="P18" s="56">
        <v>79940</v>
      </c>
      <c r="Q18" s="56">
        <v>78427</v>
      </c>
      <c r="R18" s="57">
        <v>1.9291825519272701</v>
      </c>
      <c r="S18" s="56">
        <v>21.9536090830623</v>
      </c>
      <c r="T18" s="56">
        <v>21.570321906996298</v>
      </c>
      <c r="U18" s="58">
        <v>1.7458959691584199</v>
      </c>
    </row>
    <row r="19" spans="1:21" ht="12" customHeight="1" thickBot="1">
      <c r="A19" s="74"/>
      <c r="B19" s="71" t="s">
        <v>17</v>
      </c>
      <c r="C19" s="72"/>
      <c r="D19" s="56">
        <v>510713.25839999999</v>
      </c>
      <c r="E19" s="56">
        <v>498254.0405</v>
      </c>
      <c r="F19" s="57">
        <v>102.500575386704</v>
      </c>
      <c r="G19" s="56">
        <v>432207.68489999999</v>
      </c>
      <c r="H19" s="57">
        <v>18.1638541476105</v>
      </c>
      <c r="I19" s="56">
        <v>38897.247000000003</v>
      </c>
      <c r="J19" s="57">
        <v>7.6162594881245402</v>
      </c>
      <c r="K19" s="56">
        <v>44945.801299999999</v>
      </c>
      <c r="L19" s="57">
        <v>10.399121272079899</v>
      </c>
      <c r="M19" s="57">
        <v>-0.13457440128005899</v>
      </c>
      <c r="N19" s="56">
        <v>8627330.6696000006</v>
      </c>
      <c r="O19" s="56">
        <v>150721848.60210001</v>
      </c>
      <c r="P19" s="56">
        <v>9097</v>
      </c>
      <c r="Q19" s="56">
        <v>8599</v>
      </c>
      <c r="R19" s="57">
        <v>5.79137108966159</v>
      </c>
      <c r="S19" s="56">
        <v>56.140844058480802</v>
      </c>
      <c r="T19" s="56">
        <v>46.023197406675202</v>
      </c>
      <c r="U19" s="58">
        <v>18.0218997798933</v>
      </c>
    </row>
    <row r="20" spans="1:21" ht="12" thickBot="1">
      <c r="A20" s="74"/>
      <c r="B20" s="71" t="s">
        <v>18</v>
      </c>
      <c r="C20" s="72"/>
      <c r="D20" s="56">
        <v>920109.75650000002</v>
      </c>
      <c r="E20" s="56">
        <v>952607.16229999997</v>
      </c>
      <c r="F20" s="57">
        <v>96.588582672259406</v>
      </c>
      <c r="G20" s="56">
        <v>897012.09580000001</v>
      </c>
      <c r="H20" s="57">
        <v>2.5749553220239001</v>
      </c>
      <c r="I20" s="56">
        <v>134410.1844</v>
      </c>
      <c r="J20" s="57">
        <v>14.608059902688399</v>
      </c>
      <c r="K20" s="56">
        <v>67588.484800000006</v>
      </c>
      <c r="L20" s="57">
        <v>7.5348465328910903</v>
      </c>
      <c r="M20" s="57">
        <v>0.98865509114061401</v>
      </c>
      <c r="N20" s="56">
        <v>20022782.091600001</v>
      </c>
      <c r="O20" s="56">
        <v>287208805.23040003</v>
      </c>
      <c r="P20" s="56">
        <v>39251</v>
      </c>
      <c r="Q20" s="56">
        <v>39639</v>
      </c>
      <c r="R20" s="57">
        <v>-0.97883397663917104</v>
      </c>
      <c r="S20" s="56">
        <v>23.441689549310802</v>
      </c>
      <c r="T20" s="56">
        <v>23.470350483110099</v>
      </c>
      <c r="U20" s="58">
        <v>-0.12226479554271601</v>
      </c>
    </row>
    <row r="21" spans="1:21" ht="12" customHeight="1" thickBot="1">
      <c r="A21" s="74"/>
      <c r="B21" s="71" t="s">
        <v>19</v>
      </c>
      <c r="C21" s="72"/>
      <c r="D21" s="56">
        <v>329328.78730000003</v>
      </c>
      <c r="E21" s="56">
        <v>409916.23619999998</v>
      </c>
      <c r="F21" s="57">
        <v>80.340508185998999</v>
      </c>
      <c r="G21" s="56">
        <v>359736.95380000002</v>
      </c>
      <c r="H21" s="57">
        <v>-8.4528893066976405</v>
      </c>
      <c r="I21" s="56">
        <v>65560.179499999998</v>
      </c>
      <c r="J21" s="57">
        <v>19.907211889217098</v>
      </c>
      <c r="K21" s="56">
        <v>51097.647499999999</v>
      </c>
      <c r="L21" s="57">
        <v>14.2041697301991</v>
      </c>
      <c r="M21" s="57">
        <v>0.28303713982135897</v>
      </c>
      <c r="N21" s="56">
        <v>6988393.4665000001</v>
      </c>
      <c r="O21" s="56">
        <v>95768945.972900003</v>
      </c>
      <c r="P21" s="56">
        <v>26913</v>
      </c>
      <c r="Q21" s="56">
        <v>27427</v>
      </c>
      <c r="R21" s="57">
        <v>-1.87406570168083</v>
      </c>
      <c r="S21" s="56">
        <v>12.236792156207001</v>
      </c>
      <c r="T21" s="56">
        <v>11.759955875597001</v>
      </c>
      <c r="U21" s="58">
        <v>3.8967425001831502</v>
      </c>
    </row>
    <row r="22" spans="1:21" ht="12" customHeight="1" thickBot="1">
      <c r="A22" s="74"/>
      <c r="B22" s="71" t="s">
        <v>20</v>
      </c>
      <c r="C22" s="72"/>
      <c r="D22" s="56">
        <v>1494700.2361999999</v>
      </c>
      <c r="E22" s="56">
        <v>1356851.8496000001</v>
      </c>
      <c r="F22" s="57">
        <v>110.159427990656</v>
      </c>
      <c r="G22" s="56">
        <v>1391682.3862000001</v>
      </c>
      <c r="H22" s="57">
        <v>7.4023966259493301</v>
      </c>
      <c r="I22" s="56">
        <v>119971.1799</v>
      </c>
      <c r="J22" s="57">
        <v>8.0264374751826306</v>
      </c>
      <c r="K22" s="56">
        <v>172913.00459999999</v>
      </c>
      <c r="L22" s="57">
        <v>12.4247462146978</v>
      </c>
      <c r="M22" s="57">
        <v>-0.306176072889777</v>
      </c>
      <c r="N22" s="56">
        <v>25837998.091699999</v>
      </c>
      <c r="O22" s="56">
        <v>337821930.23229998</v>
      </c>
      <c r="P22" s="56">
        <v>86638</v>
      </c>
      <c r="Q22" s="56">
        <v>82505</v>
      </c>
      <c r="R22" s="57">
        <v>5.0093933700987803</v>
      </c>
      <c r="S22" s="56">
        <v>17.252247699623702</v>
      </c>
      <c r="T22" s="56">
        <v>16.930074360341798</v>
      </c>
      <c r="U22" s="58">
        <v>1.8674282035085099</v>
      </c>
    </row>
    <row r="23" spans="1:21" ht="12" thickBot="1">
      <c r="A23" s="74"/>
      <c r="B23" s="71" t="s">
        <v>21</v>
      </c>
      <c r="C23" s="72"/>
      <c r="D23" s="56">
        <v>2547903.1545000002</v>
      </c>
      <c r="E23" s="56">
        <v>3147561.4607000002</v>
      </c>
      <c r="F23" s="57">
        <v>80.948479841069101</v>
      </c>
      <c r="G23" s="56">
        <v>2808976.1249000002</v>
      </c>
      <c r="H23" s="57">
        <v>-9.29423956600181</v>
      </c>
      <c r="I23" s="56">
        <v>363703.3455</v>
      </c>
      <c r="J23" s="57">
        <v>14.2746142002157</v>
      </c>
      <c r="K23" s="56">
        <v>311547.22979999997</v>
      </c>
      <c r="L23" s="57">
        <v>11.091131285820101</v>
      </c>
      <c r="M23" s="57">
        <v>0.16740998061026599</v>
      </c>
      <c r="N23" s="56">
        <v>49224853.088299997</v>
      </c>
      <c r="O23" s="56">
        <v>730255161.78299999</v>
      </c>
      <c r="P23" s="56">
        <v>76516</v>
      </c>
      <c r="Q23" s="56">
        <v>75795</v>
      </c>
      <c r="R23" s="57">
        <v>0.95125008245926501</v>
      </c>
      <c r="S23" s="56">
        <v>33.298959100057502</v>
      </c>
      <c r="T23" s="56">
        <v>33.216556820370698</v>
      </c>
      <c r="U23" s="58">
        <v>0.24746202858524999</v>
      </c>
    </row>
    <row r="24" spans="1:21" ht="12" thickBot="1">
      <c r="A24" s="74"/>
      <c r="B24" s="71" t="s">
        <v>22</v>
      </c>
      <c r="C24" s="72"/>
      <c r="D24" s="56">
        <v>294986.94750000001</v>
      </c>
      <c r="E24" s="56">
        <v>285805.56679999997</v>
      </c>
      <c r="F24" s="57">
        <v>103.212456917057</v>
      </c>
      <c r="G24" s="56">
        <v>276542.78460000001</v>
      </c>
      <c r="H24" s="57">
        <v>6.6695513052991799</v>
      </c>
      <c r="I24" s="56">
        <v>43065.5579</v>
      </c>
      <c r="J24" s="57">
        <v>14.599140153480899</v>
      </c>
      <c r="K24" s="56">
        <v>46169.539100000002</v>
      </c>
      <c r="L24" s="57">
        <v>16.695260795461</v>
      </c>
      <c r="M24" s="57">
        <v>-6.7230066847256006E-2</v>
      </c>
      <c r="N24" s="56">
        <v>5623017.7659999998</v>
      </c>
      <c r="O24" s="56">
        <v>70447503.923099995</v>
      </c>
      <c r="P24" s="56">
        <v>27457</v>
      </c>
      <c r="Q24" s="56">
        <v>27512</v>
      </c>
      <c r="R24" s="57">
        <v>-0.19991276533876101</v>
      </c>
      <c r="S24" s="56">
        <v>10.7435971701206</v>
      </c>
      <c r="T24" s="56">
        <v>11.390382022390201</v>
      </c>
      <c r="U24" s="58">
        <v>-6.0201889742150598</v>
      </c>
    </row>
    <row r="25" spans="1:21" ht="12" thickBot="1">
      <c r="A25" s="74"/>
      <c r="B25" s="71" t="s">
        <v>23</v>
      </c>
      <c r="C25" s="72"/>
      <c r="D25" s="56">
        <v>284598.00209999998</v>
      </c>
      <c r="E25" s="56">
        <v>308074.42570000002</v>
      </c>
      <c r="F25" s="57">
        <v>92.379625946990799</v>
      </c>
      <c r="G25" s="56">
        <v>253517.64300000001</v>
      </c>
      <c r="H25" s="57">
        <v>12.2596434442237</v>
      </c>
      <c r="I25" s="56">
        <v>22058.6947</v>
      </c>
      <c r="J25" s="57">
        <v>7.7508255635080596</v>
      </c>
      <c r="K25" s="56">
        <v>24500.681400000001</v>
      </c>
      <c r="L25" s="57">
        <v>9.6642904651807608</v>
      </c>
      <c r="M25" s="57">
        <v>-9.9670154479867004E-2</v>
      </c>
      <c r="N25" s="56">
        <v>5636703.7072000001</v>
      </c>
      <c r="O25" s="56">
        <v>83547572.381500006</v>
      </c>
      <c r="P25" s="56">
        <v>19518</v>
      </c>
      <c r="Q25" s="56">
        <v>19987</v>
      </c>
      <c r="R25" s="57">
        <v>-2.34652524140692</v>
      </c>
      <c r="S25" s="56">
        <v>14.5813096679988</v>
      </c>
      <c r="T25" s="56">
        <v>15.6623464551959</v>
      </c>
      <c r="U25" s="58">
        <v>-7.4138524714938896</v>
      </c>
    </row>
    <row r="26" spans="1:21" ht="12" thickBot="1">
      <c r="A26" s="74"/>
      <c r="B26" s="71" t="s">
        <v>24</v>
      </c>
      <c r="C26" s="72"/>
      <c r="D26" s="56">
        <v>675705.17009999999</v>
      </c>
      <c r="E26" s="56">
        <v>575955.60759999999</v>
      </c>
      <c r="F26" s="57">
        <v>117.318967153676</v>
      </c>
      <c r="G26" s="56">
        <v>521146.92499999999</v>
      </c>
      <c r="H26" s="57">
        <v>29.657326501542698</v>
      </c>
      <c r="I26" s="56">
        <v>119830.4565</v>
      </c>
      <c r="J26" s="57">
        <v>17.734133436076299</v>
      </c>
      <c r="K26" s="56">
        <v>107507.74649999999</v>
      </c>
      <c r="L26" s="57">
        <v>20.6290666494866</v>
      </c>
      <c r="M26" s="57">
        <v>0.114621600779252</v>
      </c>
      <c r="N26" s="56">
        <v>11484210.216600001</v>
      </c>
      <c r="O26" s="56">
        <v>165087720.26820001</v>
      </c>
      <c r="P26" s="56">
        <v>44921</v>
      </c>
      <c r="Q26" s="56">
        <v>42780</v>
      </c>
      <c r="R26" s="57">
        <v>5.0046750818139296</v>
      </c>
      <c r="S26" s="56">
        <v>15.042077649651601</v>
      </c>
      <c r="T26" s="56">
        <v>13.7402404955587</v>
      </c>
      <c r="U26" s="58">
        <v>8.6546365762384507</v>
      </c>
    </row>
    <row r="27" spans="1:21" ht="12" thickBot="1">
      <c r="A27" s="74"/>
      <c r="B27" s="71" t="s">
        <v>25</v>
      </c>
      <c r="C27" s="72"/>
      <c r="D27" s="56">
        <v>243028.89569999999</v>
      </c>
      <c r="E27" s="56">
        <v>331218.68280000001</v>
      </c>
      <c r="F27" s="57">
        <v>73.374150771183494</v>
      </c>
      <c r="G27" s="56">
        <v>276508.65120000002</v>
      </c>
      <c r="H27" s="57">
        <v>-12.108031830000099</v>
      </c>
      <c r="I27" s="56">
        <v>62922.625899999999</v>
      </c>
      <c r="J27" s="57">
        <v>25.8910059722581</v>
      </c>
      <c r="K27" s="56">
        <v>103309.65459999999</v>
      </c>
      <c r="L27" s="57">
        <v>37.362178055425701</v>
      </c>
      <c r="M27" s="57">
        <v>-0.390931794868279</v>
      </c>
      <c r="N27" s="56">
        <v>4610801.2275</v>
      </c>
      <c r="O27" s="56">
        <v>56189266.070100002</v>
      </c>
      <c r="P27" s="56">
        <v>30075</v>
      </c>
      <c r="Q27" s="56">
        <v>29989</v>
      </c>
      <c r="R27" s="57">
        <v>0.28677181633265397</v>
      </c>
      <c r="S27" s="56">
        <v>8.0807612867830407</v>
      </c>
      <c r="T27" s="56">
        <v>8.1004269031978406</v>
      </c>
      <c r="U27" s="58">
        <v>-0.243363412392365</v>
      </c>
    </row>
    <row r="28" spans="1:21" ht="12" thickBot="1">
      <c r="A28" s="74"/>
      <c r="B28" s="71" t="s">
        <v>26</v>
      </c>
      <c r="C28" s="72"/>
      <c r="D28" s="56">
        <v>935601.26009999996</v>
      </c>
      <c r="E28" s="56">
        <v>958306.06480000005</v>
      </c>
      <c r="F28" s="57">
        <v>97.630735572487595</v>
      </c>
      <c r="G28" s="56">
        <v>868265.99979999999</v>
      </c>
      <c r="H28" s="57">
        <v>7.7551418937871901</v>
      </c>
      <c r="I28" s="56">
        <v>44013.1613</v>
      </c>
      <c r="J28" s="57">
        <v>4.7042648590806504</v>
      </c>
      <c r="K28" s="56">
        <v>47693.242400000003</v>
      </c>
      <c r="L28" s="57">
        <v>5.4929298637728401</v>
      </c>
      <c r="M28" s="57">
        <v>-7.7161478541035999E-2</v>
      </c>
      <c r="N28" s="56">
        <v>18084610.487399999</v>
      </c>
      <c r="O28" s="56">
        <v>237749621.94659999</v>
      </c>
      <c r="P28" s="56">
        <v>42591</v>
      </c>
      <c r="Q28" s="56">
        <v>44156</v>
      </c>
      <c r="R28" s="57">
        <v>-3.54425219675695</v>
      </c>
      <c r="S28" s="56">
        <v>21.967111833485902</v>
      </c>
      <c r="T28" s="56">
        <v>22.142045255457901</v>
      </c>
      <c r="U28" s="58">
        <v>-0.79634238355044995</v>
      </c>
    </row>
    <row r="29" spans="1:21" ht="12" thickBot="1">
      <c r="A29" s="74"/>
      <c r="B29" s="71" t="s">
        <v>27</v>
      </c>
      <c r="C29" s="72"/>
      <c r="D29" s="56">
        <v>755765.17760000005</v>
      </c>
      <c r="E29" s="56">
        <v>748354.44779999997</v>
      </c>
      <c r="F29" s="57">
        <v>100.99027002803101</v>
      </c>
      <c r="G29" s="56">
        <v>662904.06200000003</v>
      </c>
      <c r="H29" s="57">
        <v>14.008228478768901</v>
      </c>
      <c r="I29" s="56">
        <v>125004.7427</v>
      </c>
      <c r="J29" s="57">
        <v>16.540156440782798</v>
      </c>
      <c r="K29" s="56">
        <v>109825.2916</v>
      </c>
      <c r="L29" s="57">
        <v>16.567298029318799</v>
      </c>
      <c r="M29" s="57">
        <v>0.138214530358688</v>
      </c>
      <c r="N29" s="56">
        <v>13397713.5217</v>
      </c>
      <c r="O29" s="56">
        <v>173576465.6038</v>
      </c>
      <c r="P29" s="56">
        <v>110655</v>
      </c>
      <c r="Q29" s="56">
        <v>110288</v>
      </c>
      <c r="R29" s="57">
        <v>0.33276512403888098</v>
      </c>
      <c r="S29" s="56">
        <v>6.8299234340969699</v>
      </c>
      <c r="T29" s="56">
        <v>6.7811533720803698</v>
      </c>
      <c r="U29" s="58">
        <v>0.714064549730134</v>
      </c>
    </row>
    <row r="30" spans="1:21" ht="12" thickBot="1">
      <c r="A30" s="74"/>
      <c r="B30" s="71" t="s">
        <v>28</v>
      </c>
      <c r="C30" s="72"/>
      <c r="D30" s="56">
        <v>1247989.3933999999</v>
      </c>
      <c r="E30" s="56">
        <v>1422583.1021</v>
      </c>
      <c r="F30" s="57">
        <v>87.726994054528902</v>
      </c>
      <c r="G30" s="56">
        <v>1036271.0980999999</v>
      </c>
      <c r="H30" s="57">
        <v>20.430782609703702</v>
      </c>
      <c r="I30" s="56">
        <v>166717.10819999999</v>
      </c>
      <c r="J30" s="57">
        <v>13.3588561795224</v>
      </c>
      <c r="K30" s="56">
        <v>156745.53959999999</v>
      </c>
      <c r="L30" s="57">
        <v>15.1259202237129</v>
      </c>
      <c r="M30" s="57">
        <v>6.3616282960564999E-2</v>
      </c>
      <c r="N30" s="56">
        <v>20330380.811500002</v>
      </c>
      <c r="O30" s="56">
        <v>273552381.22979999</v>
      </c>
      <c r="P30" s="56">
        <v>86696</v>
      </c>
      <c r="Q30" s="56">
        <v>85640</v>
      </c>
      <c r="R30" s="57">
        <v>1.2330686595049001</v>
      </c>
      <c r="S30" s="56">
        <v>14.395005460459499</v>
      </c>
      <c r="T30" s="56">
        <v>14.0253816475946</v>
      </c>
      <c r="U30" s="58">
        <v>2.5677226304654601</v>
      </c>
    </row>
    <row r="31" spans="1:21" ht="12" thickBot="1">
      <c r="A31" s="74"/>
      <c r="B31" s="71" t="s">
        <v>29</v>
      </c>
      <c r="C31" s="72"/>
      <c r="D31" s="56">
        <v>818373.0024</v>
      </c>
      <c r="E31" s="56">
        <v>1001002.7622999999</v>
      </c>
      <c r="F31" s="57">
        <v>81.7553190881939</v>
      </c>
      <c r="G31" s="56">
        <v>775496.27540000004</v>
      </c>
      <c r="H31" s="57">
        <v>5.5289404166234402</v>
      </c>
      <c r="I31" s="56">
        <v>53270.507400000002</v>
      </c>
      <c r="J31" s="57">
        <v>6.5093187634216099</v>
      </c>
      <c r="K31" s="56">
        <v>49763.626600000003</v>
      </c>
      <c r="L31" s="57">
        <v>6.4170039468380402</v>
      </c>
      <c r="M31" s="57">
        <v>7.0470764283084006E-2</v>
      </c>
      <c r="N31" s="56">
        <v>18218030.3079</v>
      </c>
      <c r="O31" s="56">
        <v>289329662.60659999</v>
      </c>
      <c r="P31" s="56">
        <v>32216</v>
      </c>
      <c r="Q31" s="56">
        <v>31057</v>
      </c>
      <c r="R31" s="57">
        <v>3.7318478925846099</v>
      </c>
      <c r="S31" s="56">
        <v>25.402688179786399</v>
      </c>
      <c r="T31" s="56">
        <v>24.786429123868999</v>
      </c>
      <c r="U31" s="58">
        <v>2.4259600068932801</v>
      </c>
    </row>
    <row r="32" spans="1:21" ht="12" thickBot="1">
      <c r="A32" s="74"/>
      <c r="B32" s="71" t="s">
        <v>30</v>
      </c>
      <c r="C32" s="72"/>
      <c r="D32" s="56">
        <v>115832.28750000001</v>
      </c>
      <c r="E32" s="56">
        <v>123165.12420000001</v>
      </c>
      <c r="F32" s="57">
        <v>94.046336779482601</v>
      </c>
      <c r="G32" s="56">
        <v>121661.33470000001</v>
      </c>
      <c r="H32" s="57">
        <v>-4.7912076703528204</v>
      </c>
      <c r="I32" s="56">
        <v>26425.045300000002</v>
      </c>
      <c r="J32" s="57">
        <v>22.813194723448799</v>
      </c>
      <c r="K32" s="56">
        <v>32617.433499999999</v>
      </c>
      <c r="L32" s="57">
        <v>26.810024384846699</v>
      </c>
      <c r="M32" s="57">
        <v>-0.18984903272662401</v>
      </c>
      <c r="N32" s="56">
        <v>2139105.1120000002</v>
      </c>
      <c r="O32" s="56">
        <v>28601077.308400001</v>
      </c>
      <c r="P32" s="56">
        <v>21945</v>
      </c>
      <c r="Q32" s="56">
        <v>21423</v>
      </c>
      <c r="R32" s="57">
        <v>2.4366335247164401</v>
      </c>
      <c r="S32" s="56">
        <v>5.2782997265892</v>
      </c>
      <c r="T32" s="56">
        <v>5.2522537413060704</v>
      </c>
      <c r="U32" s="58">
        <v>0.49345407862917401</v>
      </c>
    </row>
    <row r="33" spans="1:21" ht="12" thickBot="1">
      <c r="A33" s="74"/>
      <c r="B33" s="71" t="s">
        <v>69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27.9419</v>
      </c>
      <c r="O33" s="56">
        <v>490.22190000000001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179019.34830000001</v>
      </c>
      <c r="E35" s="56">
        <v>188839.6134</v>
      </c>
      <c r="F35" s="57">
        <v>94.799679514700799</v>
      </c>
      <c r="G35" s="56">
        <v>168244.3946</v>
      </c>
      <c r="H35" s="57">
        <v>6.4043463234643596</v>
      </c>
      <c r="I35" s="56">
        <v>24500.217000000001</v>
      </c>
      <c r="J35" s="57">
        <v>13.6857927551734</v>
      </c>
      <c r="K35" s="56">
        <v>24737.874400000001</v>
      </c>
      <c r="L35" s="57">
        <v>14.7035355673003</v>
      </c>
      <c r="M35" s="57">
        <v>-9.6070258971000001E-3</v>
      </c>
      <c r="N35" s="56">
        <v>3581004.5144000002</v>
      </c>
      <c r="O35" s="56">
        <v>45999244.641900003</v>
      </c>
      <c r="P35" s="56">
        <v>12545</v>
      </c>
      <c r="Q35" s="56">
        <v>12946</v>
      </c>
      <c r="R35" s="57">
        <v>-3.0974818476749499</v>
      </c>
      <c r="S35" s="56">
        <v>14.2701752331606</v>
      </c>
      <c r="T35" s="56">
        <v>14.3055391626757</v>
      </c>
      <c r="U35" s="58">
        <v>-0.247817065574157</v>
      </c>
    </row>
    <row r="36" spans="1:21" ht="12" customHeight="1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customHeight="1" thickBot="1">
      <c r="A37" s="74"/>
      <c r="B37" s="71" t="s">
        <v>64</v>
      </c>
      <c r="C37" s="72"/>
      <c r="D37" s="56">
        <v>87028.24</v>
      </c>
      <c r="E37" s="59"/>
      <c r="F37" s="59"/>
      <c r="G37" s="56">
        <v>68165.86</v>
      </c>
      <c r="H37" s="57">
        <v>27.671300560133801</v>
      </c>
      <c r="I37" s="56">
        <v>401.15</v>
      </c>
      <c r="J37" s="57">
        <v>0.46094233320126898</v>
      </c>
      <c r="K37" s="56">
        <v>2112.92</v>
      </c>
      <c r="L37" s="57">
        <v>3.0996748225577999</v>
      </c>
      <c r="M37" s="57">
        <v>-0.81014425534331602</v>
      </c>
      <c r="N37" s="56">
        <v>2224092.4</v>
      </c>
      <c r="O37" s="56">
        <v>37446160.32</v>
      </c>
      <c r="P37" s="56">
        <v>67</v>
      </c>
      <c r="Q37" s="56">
        <v>72</v>
      </c>
      <c r="R37" s="57">
        <v>-6.9444444444444402</v>
      </c>
      <c r="S37" s="56">
        <v>1298.9289552238799</v>
      </c>
      <c r="T37" s="56">
        <v>1421.0119444444399</v>
      </c>
      <c r="U37" s="58">
        <v>-9.3987426124873696</v>
      </c>
    </row>
    <row r="38" spans="1:21" ht="12" thickBot="1">
      <c r="A38" s="74"/>
      <c r="B38" s="71" t="s">
        <v>35</v>
      </c>
      <c r="C38" s="72"/>
      <c r="D38" s="56">
        <v>130557.36</v>
      </c>
      <c r="E38" s="59"/>
      <c r="F38" s="59"/>
      <c r="G38" s="56">
        <v>138771.84</v>
      </c>
      <c r="H38" s="57">
        <v>-5.9194141981543202</v>
      </c>
      <c r="I38" s="56">
        <v>-8848.16</v>
      </c>
      <c r="J38" s="57">
        <v>-6.7772203727158704</v>
      </c>
      <c r="K38" s="56">
        <v>-13614.52</v>
      </c>
      <c r="L38" s="57">
        <v>-9.8107224059290399</v>
      </c>
      <c r="M38" s="57">
        <v>-0.35009387036781298</v>
      </c>
      <c r="N38" s="56">
        <v>3280203.96</v>
      </c>
      <c r="O38" s="56">
        <v>91900949.439999998</v>
      </c>
      <c r="P38" s="56">
        <v>63</v>
      </c>
      <c r="Q38" s="56">
        <v>75</v>
      </c>
      <c r="R38" s="57">
        <v>-16</v>
      </c>
      <c r="S38" s="56">
        <v>2072.3390476190498</v>
      </c>
      <c r="T38" s="56">
        <v>1764.9586666666701</v>
      </c>
      <c r="U38" s="58">
        <v>14.8325333784323</v>
      </c>
    </row>
    <row r="39" spans="1:21" ht="12" thickBot="1">
      <c r="A39" s="74"/>
      <c r="B39" s="71" t="s">
        <v>36</v>
      </c>
      <c r="C39" s="72"/>
      <c r="D39" s="56">
        <v>172621.41</v>
      </c>
      <c r="E39" s="59"/>
      <c r="F39" s="59"/>
      <c r="G39" s="56">
        <v>80200.009999999995</v>
      </c>
      <c r="H39" s="57">
        <v>115.23863899767601</v>
      </c>
      <c r="I39" s="56">
        <v>-1169.7</v>
      </c>
      <c r="J39" s="57">
        <v>-0.67761003690098498</v>
      </c>
      <c r="K39" s="56">
        <v>-11132.5</v>
      </c>
      <c r="L39" s="57">
        <v>-13.880920962478701</v>
      </c>
      <c r="M39" s="57">
        <v>-0.89492926117224403</v>
      </c>
      <c r="N39" s="56">
        <v>3540388.26</v>
      </c>
      <c r="O39" s="56">
        <v>89340248.280000001</v>
      </c>
      <c r="P39" s="56">
        <v>68</v>
      </c>
      <c r="Q39" s="56">
        <v>49</v>
      </c>
      <c r="R39" s="57">
        <v>38.775510204081598</v>
      </c>
      <c r="S39" s="56">
        <v>2538.5501470588201</v>
      </c>
      <c r="T39" s="56">
        <v>2576.87040816327</v>
      </c>
      <c r="U39" s="58">
        <v>-1.50953335110749</v>
      </c>
    </row>
    <row r="40" spans="1:21" ht="12" thickBot="1">
      <c r="A40" s="74"/>
      <c r="B40" s="71" t="s">
        <v>37</v>
      </c>
      <c r="C40" s="72"/>
      <c r="D40" s="56">
        <v>159592.47</v>
      </c>
      <c r="E40" s="59"/>
      <c r="F40" s="59"/>
      <c r="G40" s="56">
        <v>114572.78</v>
      </c>
      <c r="H40" s="57">
        <v>39.293530278308701</v>
      </c>
      <c r="I40" s="56">
        <v>-34149.83</v>
      </c>
      <c r="J40" s="57">
        <v>-21.398146165668098</v>
      </c>
      <c r="K40" s="56">
        <v>-17962.400000000001</v>
      </c>
      <c r="L40" s="57">
        <v>-15.6777203101819</v>
      </c>
      <c r="M40" s="57">
        <v>0.90118414020398196</v>
      </c>
      <c r="N40" s="56">
        <v>3366530.22</v>
      </c>
      <c r="O40" s="56">
        <v>65052871.189999998</v>
      </c>
      <c r="P40" s="56">
        <v>104</v>
      </c>
      <c r="Q40" s="56">
        <v>71</v>
      </c>
      <c r="R40" s="57">
        <v>46.478873239436602</v>
      </c>
      <c r="S40" s="56">
        <v>1534.5429807692301</v>
      </c>
      <c r="T40" s="56">
        <v>1702.2767605633801</v>
      </c>
      <c r="U40" s="58">
        <v>-10.930536446106499</v>
      </c>
    </row>
    <row r="41" spans="1:21" ht="12" thickBot="1">
      <c r="A41" s="74"/>
      <c r="B41" s="71" t="s">
        <v>66</v>
      </c>
      <c r="C41" s="72"/>
      <c r="D41" s="56">
        <v>1.71</v>
      </c>
      <c r="E41" s="59"/>
      <c r="F41" s="59"/>
      <c r="G41" s="56">
        <v>0.85</v>
      </c>
      <c r="H41" s="57">
        <v>101.17647058823501</v>
      </c>
      <c r="I41" s="56">
        <v>-3541.02</v>
      </c>
      <c r="J41" s="57">
        <v>-207077.19298245601</v>
      </c>
      <c r="K41" s="56">
        <v>0</v>
      </c>
      <c r="L41" s="57">
        <v>0</v>
      </c>
      <c r="M41" s="59"/>
      <c r="N41" s="56">
        <v>5.0599999999999996</v>
      </c>
      <c r="O41" s="56">
        <v>1385.91</v>
      </c>
      <c r="P41" s="56">
        <v>6</v>
      </c>
      <c r="Q41" s="56">
        <v>141</v>
      </c>
      <c r="R41" s="57">
        <v>-95.744680851063805</v>
      </c>
      <c r="S41" s="56">
        <v>0.28499999999999998</v>
      </c>
      <c r="T41" s="56">
        <v>2.2978723404255001E-2</v>
      </c>
      <c r="U41" s="58">
        <v>91.937290033594607</v>
      </c>
    </row>
    <row r="42" spans="1:21" ht="12" customHeight="1" thickBot="1">
      <c r="A42" s="74"/>
      <c r="B42" s="71" t="s">
        <v>32</v>
      </c>
      <c r="C42" s="72"/>
      <c r="D42" s="56">
        <v>34100</v>
      </c>
      <c r="E42" s="59"/>
      <c r="F42" s="59"/>
      <c r="G42" s="56">
        <v>152766.6673</v>
      </c>
      <c r="H42" s="57">
        <v>-77.678376701747993</v>
      </c>
      <c r="I42" s="56">
        <v>2330.0390000000002</v>
      </c>
      <c r="J42" s="57">
        <v>6.8329589442815299</v>
      </c>
      <c r="K42" s="56">
        <v>9224.8389999999999</v>
      </c>
      <c r="L42" s="57">
        <v>6.0385155761004201</v>
      </c>
      <c r="M42" s="57">
        <v>-0.74741683838601403</v>
      </c>
      <c r="N42" s="56">
        <v>656946.15300000005</v>
      </c>
      <c r="O42" s="56">
        <v>16944368.791200001</v>
      </c>
      <c r="P42" s="56">
        <v>77</v>
      </c>
      <c r="Q42" s="56">
        <v>53</v>
      </c>
      <c r="R42" s="57">
        <v>45.283018867924497</v>
      </c>
      <c r="S42" s="56">
        <v>442.857142857143</v>
      </c>
      <c r="T42" s="56">
        <v>762.16739245282997</v>
      </c>
      <c r="U42" s="58">
        <v>-72.102314424832599</v>
      </c>
    </row>
    <row r="43" spans="1:21" ht="12" thickBot="1">
      <c r="A43" s="74"/>
      <c r="B43" s="71" t="s">
        <v>33</v>
      </c>
      <c r="C43" s="72"/>
      <c r="D43" s="56">
        <v>246061.67910000001</v>
      </c>
      <c r="E43" s="56">
        <v>727661.64410000003</v>
      </c>
      <c r="F43" s="57">
        <v>33.815397732601198</v>
      </c>
      <c r="G43" s="56">
        <v>320140.5233</v>
      </c>
      <c r="H43" s="57">
        <v>-23.139477450838498</v>
      </c>
      <c r="I43" s="56">
        <v>15556.580099999999</v>
      </c>
      <c r="J43" s="57">
        <v>6.3222278889179497</v>
      </c>
      <c r="K43" s="56">
        <v>15624.626700000001</v>
      </c>
      <c r="L43" s="57">
        <v>4.8805526207497101</v>
      </c>
      <c r="M43" s="57">
        <v>-4.3550864482410001E-3</v>
      </c>
      <c r="N43" s="56">
        <v>6024007.7753999997</v>
      </c>
      <c r="O43" s="56">
        <v>110621263.582</v>
      </c>
      <c r="P43" s="56">
        <v>1405</v>
      </c>
      <c r="Q43" s="56">
        <v>1336</v>
      </c>
      <c r="R43" s="57">
        <v>5.1646706586826197</v>
      </c>
      <c r="S43" s="56">
        <v>175.13286768683301</v>
      </c>
      <c r="T43" s="56">
        <v>189.69383248502999</v>
      </c>
      <c r="U43" s="58">
        <v>-8.3142387779743601</v>
      </c>
    </row>
    <row r="44" spans="1:21" ht="12" thickBot="1">
      <c r="A44" s="74"/>
      <c r="B44" s="71" t="s">
        <v>38</v>
      </c>
      <c r="C44" s="72"/>
      <c r="D44" s="56">
        <v>74088.06</v>
      </c>
      <c r="E44" s="59"/>
      <c r="F44" s="59"/>
      <c r="G44" s="56">
        <v>83490.66</v>
      </c>
      <c r="H44" s="57">
        <v>-11.2618585120779</v>
      </c>
      <c r="I44" s="56">
        <v>-13111.97</v>
      </c>
      <c r="J44" s="57">
        <v>-17.697817974988101</v>
      </c>
      <c r="K44" s="56">
        <v>-7082.87</v>
      </c>
      <c r="L44" s="57">
        <v>-8.48342796667316</v>
      </c>
      <c r="M44" s="57">
        <v>0.85122273880503296</v>
      </c>
      <c r="N44" s="56">
        <v>1673290.72</v>
      </c>
      <c r="O44" s="56">
        <v>43317742.009999998</v>
      </c>
      <c r="P44" s="56">
        <v>49</v>
      </c>
      <c r="Q44" s="56">
        <v>51</v>
      </c>
      <c r="R44" s="57">
        <v>-3.9215686274509798</v>
      </c>
      <c r="S44" s="56">
        <v>1512.0012244898001</v>
      </c>
      <c r="T44" s="56">
        <v>1334.2729411764701</v>
      </c>
      <c r="U44" s="58">
        <v>11.7545065727905</v>
      </c>
    </row>
    <row r="45" spans="1:21" ht="12" thickBot="1">
      <c r="A45" s="74"/>
      <c r="B45" s="71" t="s">
        <v>39</v>
      </c>
      <c r="C45" s="72"/>
      <c r="D45" s="56">
        <v>28078.62</v>
      </c>
      <c r="E45" s="59"/>
      <c r="F45" s="59"/>
      <c r="G45" s="56">
        <v>40008.559999999998</v>
      </c>
      <c r="H45" s="57">
        <v>-29.818468847666601</v>
      </c>
      <c r="I45" s="56">
        <v>3530.7</v>
      </c>
      <c r="J45" s="57">
        <v>12.5743359182182</v>
      </c>
      <c r="K45" s="56">
        <v>5409.67</v>
      </c>
      <c r="L45" s="57">
        <v>13.521281445770599</v>
      </c>
      <c r="M45" s="57">
        <v>-0.34733541972061099</v>
      </c>
      <c r="N45" s="56">
        <v>750155.11</v>
      </c>
      <c r="O45" s="56">
        <v>18620872.379999999</v>
      </c>
      <c r="P45" s="56">
        <v>25</v>
      </c>
      <c r="Q45" s="56">
        <v>34</v>
      </c>
      <c r="R45" s="57">
        <v>-26.470588235294102</v>
      </c>
      <c r="S45" s="56">
        <v>1123.1448</v>
      </c>
      <c r="T45" s="56">
        <v>1013.27352941176</v>
      </c>
      <c r="U45" s="58">
        <v>9.7824671038173605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-2123.3330999999998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5926.2157999999999</v>
      </c>
      <c r="E47" s="62"/>
      <c r="F47" s="62"/>
      <c r="G47" s="61">
        <v>33046.0069</v>
      </c>
      <c r="H47" s="63">
        <v>-82.0667718858341</v>
      </c>
      <c r="I47" s="61">
        <v>274.65719999999999</v>
      </c>
      <c r="J47" s="63">
        <v>4.6346135420853196</v>
      </c>
      <c r="K47" s="61">
        <v>3340.5920999999998</v>
      </c>
      <c r="L47" s="63">
        <v>10.1089130378412</v>
      </c>
      <c r="M47" s="63">
        <v>-0.91778188064325505</v>
      </c>
      <c r="N47" s="61">
        <v>180391.75339999999</v>
      </c>
      <c r="O47" s="61">
        <v>5980441.2752999999</v>
      </c>
      <c r="P47" s="61">
        <v>12</v>
      </c>
      <c r="Q47" s="61">
        <v>10</v>
      </c>
      <c r="R47" s="63">
        <v>20</v>
      </c>
      <c r="S47" s="61">
        <v>493.851316666667</v>
      </c>
      <c r="T47" s="61">
        <v>503.68391000000003</v>
      </c>
      <c r="U47" s="64">
        <v>-1.99100275761136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31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68621</v>
      </c>
      <c r="D2" s="37">
        <v>573867.091964102</v>
      </c>
      <c r="E2" s="37">
        <v>410965.94648803398</v>
      </c>
      <c r="F2" s="37">
        <v>152804.367698291</v>
      </c>
      <c r="G2" s="37">
        <v>410965.94648803398</v>
      </c>
      <c r="H2" s="37">
        <v>0.27104010951486401</v>
      </c>
    </row>
    <row r="3" spans="1:8">
      <c r="A3" s="37">
        <v>2</v>
      </c>
      <c r="B3" s="37">
        <v>13</v>
      </c>
      <c r="C3" s="37">
        <v>12800</v>
      </c>
      <c r="D3" s="37">
        <v>113863.99499658099</v>
      </c>
      <c r="E3" s="37">
        <v>85815.679824786304</v>
      </c>
      <c r="F3" s="37">
        <v>28004.776710256399</v>
      </c>
      <c r="G3" s="37">
        <v>85815.679824786304</v>
      </c>
      <c r="H3" s="37">
        <v>0.246043440369037</v>
      </c>
    </row>
    <row r="4" spans="1:8">
      <c r="A4" s="37">
        <v>3</v>
      </c>
      <c r="B4" s="37">
        <v>14</v>
      </c>
      <c r="C4" s="37">
        <v>116567</v>
      </c>
      <c r="D4" s="37">
        <v>140853.72462609501</v>
      </c>
      <c r="E4" s="37">
        <v>101172.351439538</v>
      </c>
      <c r="F4" s="37">
        <v>37275.660381171801</v>
      </c>
      <c r="G4" s="37">
        <v>101172.351439538</v>
      </c>
      <c r="H4" s="37">
        <v>0.26923940539820701</v>
      </c>
    </row>
    <row r="5" spans="1:8">
      <c r="A5" s="37">
        <v>4</v>
      </c>
      <c r="B5" s="37">
        <v>15</v>
      </c>
      <c r="C5" s="37">
        <v>3185</v>
      </c>
      <c r="D5" s="37">
        <v>47046.817810089997</v>
      </c>
      <c r="E5" s="37">
        <v>37532.893291558903</v>
      </c>
      <c r="F5" s="37">
        <v>8274.8501671204904</v>
      </c>
      <c r="G5" s="37">
        <v>37532.893291558903</v>
      </c>
      <c r="H5" s="37">
        <v>0.18064304290790401</v>
      </c>
    </row>
    <row r="6" spans="1:8">
      <c r="A6" s="37">
        <v>5</v>
      </c>
      <c r="B6" s="37">
        <v>16</v>
      </c>
      <c r="C6" s="37">
        <v>2125</v>
      </c>
      <c r="D6" s="37">
        <v>128980.064480342</v>
      </c>
      <c r="E6" s="37">
        <v>108180.17890854699</v>
      </c>
      <c r="F6" s="37">
        <v>13733.637708546999</v>
      </c>
      <c r="G6" s="37">
        <v>108180.17890854699</v>
      </c>
      <c r="H6" s="37">
        <v>0.112650379502772</v>
      </c>
    </row>
    <row r="7" spans="1:8">
      <c r="A7" s="37">
        <v>6</v>
      </c>
      <c r="B7" s="37">
        <v>17</v>
      </c>
      <c r="C7" s="37">
        <v>20430</v>
      </c>
      <c r="D7" s="37">
        <v>267952.64193333301</v>
      </c>
      <c r="E7" s="37">
        <v>199157.92842136801</v>
      </c>
      <c r="F7" s="37">
        <v>59614.5511188034</v>
      </c>
      <c r="G7" s="37">
        <v>199157.92842136801</v>
      </c>
      <c r="H7" s="37">
        <v>0.23037438611994701</v>
      </c>
    </row>
    <row r="8" spans="1:8">
      <c r="A8" s="37">
        <v>7</v>
      </c>
      <c r="B8" s="37">
        <v>18</v>
      </c>
      <c r="C8" s="37">
        <v>43541</v>
      </c>
      <c r="D8" s="37">
        <v>87305.331581196602</v>
      </c>
      <c r="E8" s="37">
        <v>71675.932770085506</v>
      </c>
      <c r="F8" s="37">
        <v>15452.9030846154</v>
      </c>
      <c r="G8" s="37">
        <v>71675.932770085506</v>
      </c>
      <c r="H8" s="37">
        <v>0.17735693278841899</v>
      </c>
    </row>
    <row r="9" spans="1:8">
      <c r="A9" s="37">
        <v>8</v>
      </c>
      <c r="B9" s="37">
        <v>19</v>
      </c>
      <c r="C9" s="37">
        <v>35348</v>
      </c>
      <c r="D9" s="37">
        <v>99101.863773504301</v>
      </c>
      <c r="E9" s="37">
        <v>77064.632595726507</v>
      </c>
      <c r="F9" s="37">
        <v>18944.453399999999</v>
      </c>
      <c r="G9" s="37">
        <v>77064.632595726507</v>
      </c>
      <c r="H9" s="37">
        <v>0.19731938080155501</v>
      </c>
    </row>
    <row r="10" spans="1:8">
      <c r="A10" s="37">
        <v>9</v>
      </c>
      <c r="B10" s="37">
        <v>21</v>
      </c>
      <c r="C10" s="37">
        <v>262657</v>
      </c>
      <c r="D10" s="37">
        <v>952538.96586249897</v>
      </c>
      <c r="E10" s="37">
        <v>889605.64210000006</v>
      </c>
      <c r="F10" s="37">
        <v>51978.650666666697</v>
      </c>
      <c r="G10" s="37">
        <v>889605.64210000006</v>
      </c>
      <c r="H10" s="37">
        <v>5.5203396091004497E-2</v>
      </c>
    </row>
    <row r="11" spans="1:8">
      <c r="A11" s="37">
        <v>10</v>
      </c>
      <c r="B11" s="37">
        <v>22</v>
      </c>
      <c r="C11" s="37">
        <v>53900.336000000003</v>
      </c>
      <c r="D11" s="37">
        <v>594599.31809914496</v>
      </c>
      <c r="E11" s="37">
        <v>502410.68486666703</v>
      </c>
      <c r="F11" s="37">
        <v>77674.880582906</v>
      </c>
      <c r="G11" s="37">
        <v>502410.68486666703</v>
      </c>
      <c r="H11" s="37">
        <v>0.13390245372285201</v>
      </c>
    </row>
    <row r="12" spans="1:8">
      <c r="A12" s="37">
        <v>11</v>
      </c>
      <c r="B12" s="37">
        <v>23</v>
      </c>
      <c r="C12" s="37">
        <v>227127.747</v>
      </c>
      <c r="D12" s="37">
        <v>1754970.66594359</v>
      </c>
      <c r="E12" s="37">
        <v>1464759.3539384599</v>
      </c>
      <c r="F12" s="37">
        <v>255986.147133333</v>
      </c>
      <c r="G12" s="37">
        <v>1464759.3539384599</v>
      </c>
      <c r="H12" s="37">
        <v>0.14876467610921401</v>
      </c>
    </row>
    <row r="13" spans="1:8">
      <c r="A13" s="37">
        <v>12</v>
      </c>
      <c r="B13" s="37">
        <v>24</v>
      </c>
      <c r="C13" s="37">
        <v>14767.5</v>
      </c>
      <c r="D13" s="37">
        <v>510713.20094102598</v>
      </c>
      <c r="E13" s="37">
        <v>471816.013036752</v>
      </c>
      <c r="F13" s="37">
        <v>26794.1451692308</v>
      </c>
      <c r="G13" s="37">
        <v>471816.013036752</v>
      </c>
      <c r="H13" s="37">
        <v>5.3737664041256301E-2</v>
      </c>
    </row>
    <row r="14" spans="1:8">
      <c r="A14" s="37">
        <v>13</v>
      </c>
      <c r="B14" s="37">
        <v>25</v>
      </c>
      <c r="C14" s="37">
        <v>78497</v>
      </c>
      <c r="D14" s="37">
        <v>920109.81690112699</v>
      </c>
      <c r="E14" s="37">
        <v>785699.57209999999</v>
      </c>
      <c r="F14" s="37">
        <v>93269.241699999999</v>
      </c>
      <c r="G14" s="37">
        <v>785699.57209999999</v>
      </c>
      <c r="H14" s="37">
        <v>0.106112117103193</v>
      </c>
    </row>
    <row r="15" spans="1:8">
      <c r="A15" s="37">
        <v>14</v>
      </c>
      <c r="B15" s="37">
        <v>26</v>
      </c>
      <c r="C15" s="37">
        <v>53355</v>
      </c>
      <c r="D15" s="37">
        <v>329328.38835628203</v>
      </c>
      <c r="E15" s="37">
        <v>263768.60763181298</v>
      </c>
      <c r="F15" s="37">
        <v>55878.658010604297</v>
      </c>
      <c r="G15" s="37">
        <v>263768.60763181298</v>
      </c>
      <c r="H15" s="37">
        <v>0.174813502309494</v>
      </c>
    </row>
    <row r="16" spans="1:8">
      <c r="A16" s="37">
        <v>15</v>
      </c>
      <c r="B16" s="37">
        <v>27</v>
      </c>
      <c r="C16" s="37">
        <v>196361.57399999999</v>
      </c>
      <c r="D16" s="37">
        <v>1494701.5300066599</v>
      </c>
      <c r="E16" s="37">
        <v>1374729.05573921</v>
      </c>
      <c r="F16" s="37">
        <v>96906.263617729404</v>
      </c>
      <c r="G16" s="37">
        <v>1374729.05573921</v>
      </c>
      <c r="H16" s="37">
        <v>6.5849373376057896E-2</v>
      </c>
    </row>
    <row r="17" spans="1:8">
      <c r="A17" s="37">
        <v>16</v>
      </c>
      <c r="B17" s="37">
        <v>29</v>
      </c>
      <c r="C17" s="37">
        <v>190436</v>
      </c>
      <c r="D17" s="37">
        <v>2547904.2666965802</v>
      </c>
      <c r="E17" s="37">
        <v>2184199.84150171</v>
      </c>
      <c r="F17" s="37">
        <v>245239.89100683801</v>
      </c>
      <c r="G17" s="37">
        <v>2184199.84150171</v>
      </c>
      <c r="H17" s="37">
        <v>0.100945040012831</v>
      </c>
    </row>
    <row r="18" spans="1:8">
      <c r="A18" s="37">
        <v>17</v>
      </c>
      <c r="B18" s="37">
        <v>31</v>
      </c>
      <c r="C18" s="37">
        <v>30444.080000000002</v>
      </c>
      <c r="D18" s="37">
        <v>294987.04162814497</v>
      </c>
      <c r="E18" s="37">
        <v>251921.39560446399</v>
      </c>
      <c r="F18" s="37">
        <v>43014.337475158798</v>
      </c>
      <c r="G18" s="37">
        <v>251921.39560446399</v>
      </c>
      <c r="H18" s="37">
        <v>0.145843085970008</v>
      </c>
    </row>
    <row r="19" spans="1:8">
      <c r="A19" s="37">
        <v>18</v>
      </c>
      <c r="B19" s="37">
        <v>32</v>
      </c>
      <c r="C19" s="37">
        <v>16501.519</v>
      </c>
      <c r="D19" s="37">
        <v>284597.98635669</v>
      </c>
      <c r="E19" s="37">
        <v>262539.31436843501</v>
      </c>
      <c r="F19" s="37">
        <v>21993.1317227687</v>
      </c>
      <c r="G19" s="37">
        <v>262539.31436843501</v>
      </c>
      <c r="H19" s="37">
        <v>7.7295689911297899E-2</v>
      </c>
    </row>
    <row r="20" spans="1:8">
      <c r="A20" s="37">
        <v>19</v>
      </c>
      <c r="B20" s="37">
        <v>33</v>
      </c>
      <c r="C20" s="37">
        <v>56143.256000000001</v>
      </c>
      <c r="D20" s="37">
        <v>675704.92470239801</v>
      </c>
      <c r="E20" s="37">
        <v>555874.71119252697</v>
      </c>
      <c r="F20" s="37">
        <v>119522.51154087399</v>
      </c>
      <c r="G20" s="37">
        <v>555874.71119252697</v>
      </c>
      <c r="H20" s="37">
        <v>0.17696624670316799</v>
      </c>
    </row>
    <row r="21" spans="1:8">
      <c r="A21" s="37">
        <v>20</v>
      </c>
      <c r="B21" s="37">
        <v>34</v>
      </c>
      <c r="C21" s="37">
        <v>43860.379000000001</v>
      </c>
      <c r="D21" s="37">
        <v>243028.729944149</v>
      </c>
      <c r="E21" s="37">
        <v>180106.26508110799</v>
      </c>
      <c r="F21" s="37">
        <v>62755.762811759101</v>
      </c>
      <c r="G21" s="37">
        <v>180106.26508110799</v>
      </c>
      <c r="H21" s="37">
        <v>0.25840088447026499</v>
      </c>
    </row>
    <row r="22" spans="1:8">
      <c r="A22" s="37">
        <v>21</v>
      </c>
      <c r="B22" s="37">
        <v>35</v>
      </c>
      <c r="C22" s="37">
        <v>29544.870999999999</v>
      </c>
      <c r="D22" s="37">
        <v>935601.26011327398</v>
      </c>
      <c r="E22" s="37">
        <v>891588.06168761104</v>
      </c>
      <c r="F22" s="37">
        <v>43552.501025663703</v>
      </c>
      <c r="G22" s="37">
        <v>891588.06168761104</v>
      </c>
      <c r="H22" s="37">
        <v>4.6573213442156598E-2</v>
      </c>
    </row>
    <row r="23" spans="1:8">
      <c r="A23" s="37">
        <v>22</v>
      </c>
      <c r="B23" s="37">
        <v>36</v>
      </c>
      <c r="C23" s="37">
        <v>171994.435</v>
      </c>
      <c r="D23" s="37">
        <v>755765.17493451305</v>
      </c>
      <c r="E23" s="37">
        <v>630760.44940417097</v>
      </c>
      <c r="F23" s="37">
        <v>124258.02943034199</v>
      </c>
      <c r="G23" s="37">
        <v>630760.44940417097</v>
      </c>
      <c r="H23" s="37">
        <v>0.16457614338413801</v>
      </c>
    </row>
    <row r="24" spans="1:8">
      <c r="A24" s="37">
        <v>23</v>
      </c>
      <c r="B24" s="37">
        <v>37</v>
      </c>
      <c r="C24" s="37">
        <v>173762.96599999999</v>
      </c>
      <c r="D24" s="37">
        <v>1247989.43469735</v>
      </c>
      <c r="E24" s="37">
        <v>1081272.25113118</v>
      </c>
      <c r="F24" s="37">
        <v>166317.97498209399</v>
      </c>
      <c r="G24" s="37">
        <v>1081272.25113118</v>
      </c>
      <c r="H24" s="37">
        <v>0.133311380211946</v>
      </c>
    </row>
    <row r="25" spans="1:8">
      <c r="A25" s="37">
        <v>24</v>
      </c>
      <c r="B25" s="37">
        <v>38</v>
      </c>
      <c r="C25" s="37">
        <v>166808.42499999999</v>
      </c>
      <c r="D25" s="37">
        <v>818372.85314867203</v>
      </c>
      <c r="E25" s="37">
        <v>765102.46920354001</v>
      </c>
      <c r="F25" s="37">
        <v>38784.7410017699</v>
      </c>
      <c r="G25" s="37">
        <v>765102.46920354001</v>
      </c>
      <c r="H25" s="37">
        <v>4.8246495913107597E-2</v>
      </c>
    </row>
    <row r="26" spans="1:8">
      <c r="A26" s="37">
        <v>25</v>
      </c>
      <c r="B26" s="37">
        <v>39</v>
      </c>
      <c r="C26" s="37">
        <v>60364.652999999998</v>
      </c>
      <c r="D26" s="37">
        <v>115832.201208955</v>
      </c>
      <c r="E26" s="37">
        <v>89407.254441613302</v>
      </c>
      <c r="F26" s="37">
        <v>26421.165570761001</v>
      </c>
      <c r="G26" s="37">
        <v>89407.254441613302</v>
      </c>
      <c r="H26" s="37">
        <v>0.228106069028122</v>
      </c>
    </row>
    <row r="27" spans="1:8">
      <c r="A27" s="37">
        <v>26</v>
      </c>
      <c r="B27" s="37">
        <v>42</v>
      </c>
      <c r="C27" s="37">
        <v>8761.4509999999991</v>
      </c>
      <c r="D27" s="37">
        <v>179019.348</v>
      </c>
      <c r="E27" s="37">
        <v>154519.12030000001</v>
      </c>
      <c r="F27" s="37">
        <v>24437.955900000001</v>
      </c>
      <c r="G27" s="37">
        <v>154519.12030000001</v>
      </c>
      <c r="H27" s="37">
        <v>0.13655763951288799</v>
      </c>
    </row>
    <row r="28" spans="1:8">
      <c r="A28" s="37">
        <v>27</v>
      </c>
      <c r="B28" s="37">
        <v>75</v>
      </c>
      <c r="C28" s="37">
        <v>85</v>
      </c>
      <c r="D28" s="37">
        <v>34100</v>
      </c>
      <c r="E28" s="37">
        <v>31769.961538461499</v>
      </c>
      <c r="F28" s="37">
        <v>2330.0384615384601</v>
      </c>
      <c r="G28" s="37">
        <v>31769.961538461499</v>
      </c>
      <c r="H28" s="37">
        <v>6.8329573652154293E-2</v>
      </c>
    </row>
    <row r="29" spans="1:8">
      <c r="A29" s="37">
        <v>28</v>
      </c>
      <c r="B29" s="37">
        <v>76</v>
      </c>
      <c r="C29" s="37">
        <v>1533</v>
      </c>
      <c r="D29" s="37">
        <v>246061.67507008501</v>
      </c>
      <c r="E29" s="37">
        <v>230505.09561282099</v>
      </c>
      <c r="F29" s="37">
        <v>15556.579457264999</v>
      </c>
      <c r="G29" s="37">
        <v>230505.09561282099</v>
      </c>
      <c r="H29" s="37">
        <v>6.3222277312523403E-2</v>
      </c>
    </row>
    <row r="30" spans="1:8">
      <c r="A30" s="37">
        <v>29</v>
      </c>
      <c r="B30" s="37">
        <v>99</v>
      </c>
      <c r="C30" s="37">
        <v>12</v>
      </c>
      <c r="D30" s="37">
        <v>5926.21586869374</v>
      </c>
      <c r="E30" s="37">
        <v>5651.5585507904098</v>
      </c>
      <c r="F30" s="37">
        <v>274.65731790333598</v>
      </c>
      <c r="G30" s="37">
        <v>5651.5585507904098</v>
      </c>
      <c r="H30" s="37">
        <v>4.63461547788463E-2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63</v>
      </c>
      <c r="D34" s="34">
        <v>87028.24</v>
      </c>
      <c r="E34" s="34">
        <v>86627.09</v>
      </c>
      <c r="F34" s="30"/>
      <c r="G34" s="30"/>
      <c r="H34" s="30"/>
    </row>
    <row r="35" spans="1:8">
      <c r="A35" s="30"/>
      <c r="B35" s="33">
        <v>71</v>
      </c>
      <c r="C35" s="34">
        <v>59</v>
      </c>
      <c r="D35" s="34">
        <v>130557.36</v>
      </c>
      <c r="E35" s="34">
        <v>139405.51999999999</v>
      </c>
      <c r="F35" s="30"/>
      <c r="G35" s="30"/>
      <c r="H35" s="30"/>
    </row>
    <row r="36" spans="1:8">
      <c r="A36" s="30"/>
      <c r="B36" s="33">
        <v>72</v>
      </c>
      <c r="C36" s="34">
        <v>66</v>
      </c>
      <c r="D36" s="34">
        <v>172621.41</v>
      </c>
      <c r="E36" s="34">
        <v>173791.11</v>
      </c>
      <c r="F36" s="30"/>
      <c r="G36" s="30"/>
      <c r="H36" s="30"/>
    </row>
    <row r="37" spans="1:8">
      <c r="A37" s="30"/>
      <c r="B37" s="33">
        <v>73</v>
      </c>
      <c r="C37" s="34">
        <v>94</v>
      </c>
      <c r="D37" s="34">
        <v>159592.47</v>
      </c>
      <c r="E37" s="34">
        <v>193742.3</v>
      </c>
      <c r="F37" s="30"/>
      <c r="G37" s="30"/>
      <c r="H37" s="30"/>
    </row>
    <row r="38" spans="1:8">
      <c r="A38" s="30"/>
      <c r="B38" s="33">
        <v>74</v>
      </c>
      <c r="C38" s="34">
        <v>52</v>
      </c>
      <c r="D38" s="34">
        <v>1.71</v>
      </c>
      <c r="E38" s="34">
        <v>3542.73</v>
      </c>
      <c r="F38" s="30"/>
      <c r="G38" s="30"/>
      <c r="H38" s="30"/>
    </row>
    <row r="39" spans="1:8">
      <c r="A39" s="30"/>
      <c r="B39" s="33">
        <v>77</v>
      </c>
      <c r="C39" s="34">
        <v>47</v>
      </c>
      <c r="D39" s="34">
        <v>74088.06</v>
      </c>
      <c r="E39" s="34">
        <v>87200.03</v>
      </c>
      <c r="F39" s="34"/>
      <c r="G39" s="30"/>
      <c r="H39" s="30"/>
    </row>
    <row r="40" spans="1:8">
      <c r="A40" s="30"/>
      <c r="B40" s="33">
        <v>78</v>
      </c>
      <c r="C40" s="34">
        <v>19</v>
      </c>
      <c r="D40" s="34">
        <v>28078.62</v>
      </c>
      <c r="E40" s="34">
        <v>24547.919999999998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2016-08-18T01:12:14Z</dcterms:modified>
</cp:coreProperties>
</file>