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  <fileRecoveryPr repairLoad="1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<sst xmlns="http://schemas.openxmlformats.org/spreadsheetml/2006/main" count="121" uniqueCount="80">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</sst>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849" Type="http://schemas.openxmlformats.org/officeDocument/2006/relationships/hyperlink" Target="cid:95ec070b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860" Type="http://schemas.openxmlformats.org/officeDocument/2006/relationships/image" Target="cid:b0d869c5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23704052.990600005</v>
      </c>
      <c r="F3" s="25">
        <f>RA!I7</f>
        <v>1155979.7471</v>
      </c>
      <c r="G3" s="16">
        <f>SUM(G4:G42)</f>
        <v>22548073.243500002</v>
      </c>
      <c r="H3" s="27">
        <f>RA!J7</f>
        <v>4.8767176970048602</v>
      </c>
      <c r="I3" s="20">
        <f>SUM(I4:I42)</f>
        <v>23704059.495667089</v>
      </c>
      <c r="J3" s="21">
        <f>SUM(J4:J42)</f>
        <v>22548073.176312249</v>
      </c>
      <c r="K3" s="22">
        <f>E3-I3</f>
        <v>-6.5050670839846134</v>
      </c>
      <c r="L3" s="22">
        <f>G3-J3</f>
        <v>6.7187752574682236E-2</v>
      </c>
    </row>
    <row r="4" spans="1:13">
      <c r="A4" s="70">
        <f>RA!A8</f>
        <v>42603</v>
      </c>
      <c r="B4" s="12">
        <v>12</v>
      </c>
      <c r="C4" s="65" t="s">
        <v>6</v>
      </c>
      <c r="D4" s="65"/>
      <c r="E4" s="15">
        <f>VLOOKUP(C4,RA!B8:D35,3,0)</f>
        <v>824879.25789999997</v>
      </c>
      <c r="F4" s="25">
        <f>VLOOKUP(C4,RA!B8:I38,8,0)</f>
        <v>181727.4523</v>
      </c>
      <c r="G4" s="16">
        <f t="shared" ref="G4:G42" si="0">E4-F4</f>
        <v>643151.80559999996</v>
      </c>
      <c r="H4" s="27">
        <f>RA!J8</f>
        <v>22.030794271957699</v>
      </c>
      <c r="I4" s="20">
        <f>VLOOKUP(B4,RMS!B:D,3,FALSE)</f>
        <v>824880.18714529905</v>
      </c>
      <c r="J4" s="21">
        <f>VLOOKUP(B4,RMS!B:E,4,FALSE)</f>
        <v>643151.82038461498</v>
      </c>
      <c r="K4" s="22">
        <f t="shared" ref="K4:K42" si="1">E4-I4</f>
        <v>-0.92924529907759279</v>
      </c>
      <c r="L4" s="22">
        <f t="shared" ref="L4:L42" si="2">G4-J4</f>
        <v>-1.4784615021198988E-2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162915.62940000001</v>
      </c>
      <c r="F5" s="25">
        <f>VLOOKUP(C5,RA!B9:I39,8,0)</f>
        <v>33596.451800000003</v>
      </c>
      <c r="G5" s="16">
        <f t="shared" si="0"/>
        <v>129319.1776</v>
      </c>
      <c r="H5" s="27">
        <f>RA!J9</f>
        <v>20.6219942946739</v>
      </c>
      <c r="I5" s="20">
        <f>VLOOKUP(B5,RMS!B:D,3,FALSE)</f>
        <v>162915.83881709399</v>
      </c>
      <c r="J5" s="21">
        <f>VLOOKUP(B5,RMS!B:E,4,FALSE)</f>
        <v>129319.17378803399</v>
      </c>
      <c r="K5" s="22">
        <f t="shared" si="1"/>
        <v>-0.2094170939817559</v>
      </c>
      <c r="L5" s="22">
        <f t="shared" si="2"/>
        <v>3.8119660021038726E-3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187180.15900000001</v>
      </c>
      <c r="F6" s="25">
        <f>VLOOKUP(C6,RA!B10:I40,8,0)</f>
        <v>46078.655100000004</v>
      </c>
      <c r="G6" s="16">
        <f t="shared" si="0"/>
        <v>141101.50390000001</v>
      </c>
      <c r="H6" s="27">
        <f>RA!J10</f>
        <v>24.6172753277766</v>
      </c>
      <c r="I6" s="20">
        <f>VLOOKUP(B6,RMS!B:D,3,FALSE)</f>
        <v>187182.76340193601</v>
      </c>
      <c r="J6" s="21">
        <f>VLOOKUP(B6,RMS!B:E,4,FALSE)</f>
        <v>141101.500008045</v>
      </c>
      <c r="K6" s="22">
        <f>E6-I6</f>
        <v>-2.6044019359978847</v>
      </c>
      <c r="L6" s="22">
        <f t="shared" si="2"/>
        <v>3.8919550133869052E-3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56633.303099999997</v>
      </c>
      <c r="F7" s="25">
        <f>VLOOKUP(C7,RA!B11:I41,8,0)</f>
        <v>10136.536700000001</v>
      </c>
      <c r="G7" s="16">
        <f t="shared" si="0"/>
        <v>46496.766399999993</v>
      </c>
      <c r="H7" s="27">
        <f>RA!J11</f>
        <v>17.8985440458973</v>
      </c>
      <c r="I7" s="20">
        <f>VLOOKUP(B7,RMS!B:D,3,FALSE)</f>
        <v>56633.3656888435</v>
      </c>
      <c r="J7" s="21">
        <f>VLOOKUP(B7,RMS!B:E,4,FALSE)</f>
        <v>46496.767667143198</v>
      </c>
      <c r="K7" s="22">
        <f t="shared" si="1"/>
        <v>-6.2588843502453528E-2</v>
      </c>
      <c r="L7" s="22">
        <f t="shared" si="2"/>
        <v>-1.2671432050410658E-3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149714.75719999999</v>
      </c>
      <c r="F8" s="25">
        <f>VLOOKUP(C8,RA!B12:I42,8,0)</f>
        <v>16468.644499999999</v>
      </c>
      <c r="G8" s="16">
        <f t="shared" si="0"/>
        <v>133246.1127</v>
      </c>
      <c r="H8" s="27">
        <f>RA!J12</f>
        <v>11.000014165604201</v>
      </c>
      <c r="I8" s="20">
        <f>VLOOKUP(B8,RMS!B:D,3,FALSE)</f>
        <v>149714.76207350401</v>
      </c>
      <c r="J8" s="21">
        <f>VLOOKUP(B8,RMS!B:E,4,FALSE)</f>
        <v>133246.11092307701</v>
      </c>
      <c r="K8" s="22">
        <f t="shared" si="1"/>
        <v>-4.8735040181782097E-3</v>
      </c>
      <c r="L8" s="22">
        <f t="shared" si="2"/>
        <v>1.7769229889381677E-3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349959.20199999999</v>
      </c>
      <c r="F9" s="25">
        <f>VLOOKUP(C9,RA!B13:I43,8,0)</f>
        <v>57997.0677</v>
      </c>
      <c r="G9" s="16">
        <f t="shared" si="0"/>
        <v>291962.13429999998</v>
      </c>
      <c r="H9" s="27">
        <f>RA!J13</f>
        <v>16.572522559358202</v>
      </c>
      <c r="I9" s="20">
        <f>VLOOKUP(B9,RMS!B:D,3,FALSE)</f>
        <v>349959.62735726498</v>
      </c>
      <c r="J9" s="21">
        <f>VLOOKUP(B9,RMS!B:E,4,FALSE)</f>
        <v>291962.13249572599</v>
      </c>
      <c r="K9" s="22">
        <f t="shared" si="1"/>
        <v>-0.42535726499045268</v>
      </c>
      <c r="L9" s="22">
        <f t="shared" si="2"/>
        <v>1.8042739829979837E-3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111774.6061</v>
      </c>
      <c r="F10" s="25">
        <f>VLOOKUP(C10,RA!B14:I43,8,0)</f>
        <v>18159.943800000001</v>
      </c>
      <c r="G10" s="16">
        <f t="shared" si="0"/>
        <v>93614.662299999996</v>
      </c>
      <c r="H10" s="27">
        <f>RA!J14</f>
        <v>16.246931600683101</v>
      </c>
      <c r="I10" s="20">
        <f>VLOOKUP(B10,RMS!B:D,3,FALSE)</f>
        <v>111774.61856153799</v>
      </c>
      <c r="J10" s="21">
        <f>VLOOKUP(B10,RMS!B:E,4,FALSE)</f>
        <v>93614.657908547</v>
      </c>
      <c r="K10" s="22">
        <f t="shared" si="1"/>
        <v>-1.2461537990020588E-2</v>
      </c>
      <c r="L10" s="22">
        <f t="shared" si="2"/>
        <v>4.3914529960602522E-3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114088.82249999999</v>
      </c>
      <c r="F11" s="25">
        <f>VLOOKUP(C11,RA!B15:I44,8,0)</f>
        <v>-3416.0228000000002</v>
      </c>
      <c r="G11" s="16">
        <f t="shared" si="0"/>
        <v>117504.8453</v>
      </c>
      <c r="H11" s="27">
        <f>RA!J15</f>
        <v>-2.99417832978336</v>
      </c>
      <c r="I11" s="20">
        <f>VLOOKUP(B11,RMS!B:D,3,FALSE)</f>
        <v>114088.886506838</v>
      </c>
      <c r="J11" s="21">
        <f>VLOOKUP(B11,RMS!B:E,4,FALSE)</f>
        <v>117504.844682906</v>
      </c>
      <c r="K11" s="22">
        <f t="shared" si="1"/>
        <v>-6.4006838001660071E-2</v>
      </c>
      <c r="L11" s="22">
        <f t="shared" si="2"/>
        <v>6.1709400324616581E-4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1320510.398</v>
      </c>
      <c r="F12" s="25">
        <f>VLOOKUP(C12,RA!B16:I45,8,0)</f>
        <v>30273.304</v>
      </c>
      <c r="G12" s="16">
        <f t="shared" si="0"/>
        <v>1290237.094</v>
      </c>
      <c r="H12" s="27">
        <f>RA!J16</f>
        <v>2.2925456736918499</v>
      </c>
      <c r="I12" s="20">
        <f>VLOOKUP(B12,RMS!B:D,3,FALSE)</f>
        <v>1320509.2079609199</v>
      </c>
      <c r="J12" s="21">
        <f>VLOOKUP(B12,RMS!B:E,4,FALSE)</f>
        <v>1290237.0936666699</v>
      </c>
      <c r="K12" s="22">
        <f t="shared" si="1"/>
        <v>1.1900390801019967</v>
      </c>
      <c r="L12" s="22">
        <f t="shared" si="2"/>
        <v>3.3333012834191322E-4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807962.57709999999</v>
      </c>
      <c r="F13" s="25">
        <f>VLOOKUP(C13,RA!B17:I46,8,0)</f>
        <v>84167.654999999999</v>
      </c>
      <c r="G13" s="16">
        <f t="shared" si="0"/>
        <v>723794.92209999997</v>
      </c>
      <c r="H13" s="27">
        <f>RA!J17</f>
        <v>10.4172714659757</v>
      </c>
      <c r="I13" s="20">
        <f>VLOOKUP(B13,RMS!B:D,3,FALSE)</f>
        <v>807962.55737350404</v>
      </c>
      <c r="J13" s="21">
        <f>VLOOKUP(B13,RMS!B:E,4,FALSE)</f>
        <v>723794.93051709398</v>
      </c>
      <c r="K13" s="22">
        <f t="shared" si="1"/>
        <v>1.9726495957002044E-2</v>
      </c>
      <c r="L13" s="22">
        <f t="shared" si="2"/>
        <v>-8.4170940099284053E-3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1988418.8103</v>
      </c>
      <c r="F14" s="25">
        <f>VLOOKUP(C14,RA!B18:I47,8,0)</f>
        <v>274267.3602</v>
      </c>
      <c r="G14" s="16">
        <f t="shared" si="0"/>
        <v>1714151.4501</v>
      </c>
      <c r="H14" s="27">
        <f>RA!J18</f>
        <v>13.793239069118499</v>
      </c>
      <c r="I14" s="20">
        <f>VLOOKUP(B14,RMS!B:D,3,FALSE)</f>
        <v>1988418.53971368</v>
      </c>
      <c r="J14" s="21">
        <f>VLOOKUP(B14,RMS!B:E,4,FALSE)</f>
        <v>1714151.43138718</v>
      </c>
      <c r="K14" s="22">
        <f t="shared" si="1"/>
        <v>0.27058631996624172</v>
      </c>
      <c r="L14" s="22">
        <f t="shared" si="2"/>
        <v>1.8712820019572973E-2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580462.53709999996</v>
      </c>
      <c r="F15" s="25">
        <f>VLOOKUP(C15,RA!B19:I48,8,0)</f>
        <v>34673.608899999999</v>
      </c>
      <c r="G15" s="16">
        <f t="shared" si="0"/>
        <v>545788.92819999997</v>
      </c>
      <c r="H15" s="27">
        <f>RA!J19</f>
        <v>5.9734447417106198</v>
      </c>
      <c r="I15" s="20">
        <f>VLOOKUP(B15,RMS!B:D,3,FALSE)</f>
        <v>580462.49311025604</v>
      </c>
      <c r="J15" s="21">
        <f>VLOOKUP(B15,RMS!B:E,4,FALSE)</f>
        <v>545788.92544017104</v>
      </c>
      <c r="K15" s="22">
        <f t="shared" si="1"/>
        <v>4.3989743920974433E-2</v>
      </c>
      <c r="L15" s="22">
        <f t="shared" si="2"/>
        <v>2.7598289307206869E-3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1916259.1608</v>
      </c>
      <c r="F16" s="25">
        <f>VLOOKUP(C16,RA!B20:I49,8,0)</f>
        <v>-417671.13549999997</v>
      </c>
      <c r="G16" s="16">
        <f t="shared" si="0"/>
        <v>2333930.2963</v>
      </c>
      <c r="H16" s="27">
        <f>RA!J20</f>
        <v>-21.796171626682799</v>
      </c>
      <c r="I16" s="20">
        <f>VLOOKUP(B16,RMS!B:D,3,FALSE)</f>
        <v>1916259.29900304</v>
      </c>
      <c r="J16" s="21">
        <f>VLOOKUP(B16,RMS!B:E,4,FALSE)</f>
        <v>2333930.2963</v>
      </c>
      <c r="K16" s="22">
        <f t="shared" si="1"/>
        <v>-0.13820303999818861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465614.21990000003</v>
      </c>
      <c r="F17" s="25">
        <f>VLOOKUP(C17,RA!B21:I50,8,0)</f>
        <v>50340.943299999999</v>
      </c>
      <c r="G17" s="16">
        <f t="shared" si="0"/>
        <v>415273.27660000004</v>
      </c>
      <c r="H17" s="27">
        <f>RA!J21</f>
        <v>10.811728067671901</v>
      </c>
      <c r="I17" s="20">
        <f>VLOOKUP(B17,RMS!B:D,3,FALSE)</f>
        <v>465613.20624054899</v>
      </c>
      <c r="J17" s="21">
        <f>VLOOKUP(B17,RMS!B:E,4,FALSE)</f>
        <v>415273.27656548697</v>
      </c>
      <c r="K17" s="22">
        <f t="shared" si="1"/>
        <v>1.0136594510404393</v>
      </c>
      <c r="L17" s="22">
        <f t="shared" si="2"/>
        <v>3.451306838542223E-5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1803683.7179</v>
      </c>
      <c r="F18" s="25">
        <f>VLOOKUP(C18,RA!B22:I51,8,0)</f>
        <v>55739.304600000003</v>
      </c>
      <c r="G18" s="16">
        <f t="shared" si="0"/>
        <v>1747944.4133000001</v>
      </c>
      <c r="H18" s="27">
        <f>RA!J22</f>
        <v>3.0903036960879402</v>
      </c>
      <c r="I18" s="20">
        <f>VLOOKUP(B18,RMS!B:D,3,FALSE)</f>
        <v>1803685.6256732801</v>
      </c>
      <c r="J18" s="21">
        <f>VLOOKUP(B18,RMS!B:E,4,FALSE)</f>
        <v>1747944.4143203101</v>
      </c>
      <c r="K18" s="22">
        <f t="shared" si="1"/>
        <v>-1.9077732800506055</v>
      </c>
      <c r="L18" s="22">
        <f t="shared" si="2"/>
        <v>-1.0203099809587002E-3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3486621.3542999998</v>
      </c>
      <c r="F19" s="25">
        <f>VLOOKUP(C19,RA!B23:I52,8,0)</f>
        <v>5047.0829999999996</v>
      </c>
      <c r="G19" s="16">
        <f t="shared" si="0"/>
        <v>3481574.2712999997</v>
      </c>
      <c r="H19" s="27">
        <f>RA!J23</f>
        <v>0.144755695761902</v>
      </c>
      <c r="I19" s="20">
        <f>VLOOKUP(B19,RMS!B:D,3,FALSE)</f>
        <v>3486623.7945854701</v>
      </c>
      <c r="J19" s="21">
        <f>VLOOKUP(B19,RMS!B:E,4,FALSE)</f>
        <v>3481574.3121846202</v>
      </c>
      <c r="K19" s="22">
        <f t="shared" si="1"/>
        <v>-2.4402854703366756</v>
      </c>
      <c r="L19" s="22">
        <f t="shared" si="2"/>
        <v>-4.0884620510041714E-2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334572.35379999998</v>
      </c>
      <c r="F20" s="25">
        <f>VLOOKUP(C20,RA!B24:I53,8,0)</f>
        <v>53315.724199999997</v>
      </c>
      <c r="G20" s="16">
        <f t="shared" si="0"/>
        <v>281256.62959999999</v>
      </c>
      <c r="H20" s="27">
        <f>RA!J24</f>
        <v>15.935484087209099</v>
      </c>
      <c r="I20" s="20">
        <f>VLOOKUP(B20,RMS!B:D,3,FALSE)</f>
        <v>334572.440150132</v>
      </c>
      <c r="J20" s="21">
        <f>VLOOKUP(B20,RMS!B:E,4,FALSE)</f>
        <v>281256.631612567</v>
      </c>
      <c r="K20" s="22">
        <f t="shared" si="1"/>
        <v>-8.6350132012739778E-2</v>
      </c>
      <c r="L20" s="22">
        <f t="shared" si="2"/>
        <v>-2.0125670125707984E-3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377720.11080000002</v>
      </c>
      <c r="F21" s="25">
        <f>VLOOKUP(C21,RA!B25:I54,8,0)</f>
        <v>39380.270400000001</v>
      </c>
      <c r="G21" s="16">
        <f t="shared" si="0"/>
        <v>338339.84040000004</v>
      </c>
      <c r="H21" s="27">
        <f>RA!J25</f>
        <v>10.4257806968747</v>
      </c>
      <c r="I21" s="20">
        <f>VLOOKUP(B21,RMS!B:D,3,FALSE)</f>
        <v>377720.11631455302</v>
      </c>
      <c r="J21" s="21">
        <f>VLOOKUP(B21,RMS!B:E,4,FALSE)</f>
        <v>338339.839490566</v>
      </c>
      <c r="K21" s="22">
        <f t="shared" si="1"/>
        <v>-5.5145529913716018E-3</v>
      </c>
      <c r="L21" s="22">
        <f t="shared" si="2"/>
        <v>9.094340493902564E-4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726567.39789999998</v>
      </c>
      <c r="F22" s="25">
        <f>VLOOKUP(C22,RA!B26:I55,8,0)</f>
        <v>148983.06899999999</v>
      </c>
      <c r="G22" s="16">
        <f t="shared" si="0"/>
        <v>577584.32889999996</v>
      </c>
      <c r="H22" s="27">
        <f>RA!J26</f>
        <v>20.505058364937099</v>
      </c>
      <c r="I22" s="20">
        <f>VLOOKUP(B22,RMS!B:D,3,FALSE)</f>
        <v>726567.30852028599</v>
      </c>
      <c r="J22" s="21">
        <f>VLOOKUP(B22,RMS!B:E,4,FALSE)</f>
        <v>577584.31972524198</v>
      </c>
      <c r="K22" s="22">
        <f t="shared" si="1"/>
        <v>8.9379713987000287E-2</v>
      </c>
      <c r="L22" s="22">
        <f t="shared" si="2"/>
        <v>9.1747579863294959E-3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287700.80920000002</v>
      </c>
      <c r="F23" s="25">
        <f>VLOOKUP(C23,RA!B27:I56,8,0)</f>
        <v>76990.921100000007</v>
      </c>
      <c r="G23" s="16">
        <f t="shared" si="0"/>
        <v>210709.88810000001</v>
      </c>
      <c r="H23" s="27">
        <f>RA!J27</f>
        <v>26.760759315931701</v>
      </c>
      <c r="I23" s="20">
        <f>VLOOKUP(B23,RMS!B:D,3,FALSE)</f>
        <v>287700.56776935898</v>
      </c>
      <c r="J23" s="21">
        <f>VLOOKUP(B23,RMS!B:E,4,FALSE)</f>
        <v>210709.885952315</v>
      </c>
      <c r="K23" s="22">
        <f t="shared" si="1"/>
        <v>0.24143064103554934</v>
      </c>
      <c r="L23" s="22">
        <f t="shared" si="2"/>
        <v>2.147685008822009E-3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1185268.2028999999</v>
      </c>
      <c r="F24" s="25">
        <f>VLOOKUP(C24,RA!B28:I57,8,0)</f>
        <v>59471.984799999998</v>
      </c>
      <c r="G24" s="16">
        <f t="shared" si="0"/>
        <v>1125796.2180999999</v>
      </c>
      <c r="H24" s="27">
        <f>RA!J28</f>
        <v>5.0175972538949098</v>
      </c>
      <c r="I24" s="20">
        <f>VLOOKUP(B24,RMS!B:D,3,FALSE)</f>
        <v>1185268.3547849599</v>
      </c>
      <c r="J24" s="21">
        <f>VLOOKUP(B24,RMS!B:E,4,FALSE)</f>
        <v>1125796.20384071</v>
      </c>
      <c r="K24" s="22">
        <f t="shared" si="1"/>
        <v>-0.15188496001064777</v>
      </c>
      <c r="L24" s="22">
        <f t="shared" si="2"/>
        <v>1.425928995013237E-2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816762.39850000001</v>
      </c>
      <c r="F25" s="25">
        <f>VLOOKUP(C25,RA!B29:I58,8,0)</f>
        <v>132447.05110000001</v>
      </c>
      <c r="G25" s="16">
        <f t="shared" si="0"/>
        <v>684315.34739999997</v>
      </c>
      <c r="H25" s="27">
        <f>RA!J29</f>
        <v>16.216105362250001</v>
      </c>
      <c r="I25" s="20">
        <f>VLOOKUP(B25,RMS!B:D,3,FALSE)</f>
        <v>816762.84227876097</v>
      </c>
      <c r="J25" s="21">
        <f>VLOOKUP(B25,RMS!B:E,4,FALSE)</f>
        <v>684315.29763226095</v>
      </c>
      <c r="K25" s="22">
        <f t="shared" si="1"/>
        <v>-0.44377876096405089</v>
      </c>
      <c r="L25" s="22">
        <f t="shared" si="2"/>
        <v>4.9767739023081958E-2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1928347.784</v>
      </c>
      <c r="F26" s="25">
        <f>VLOOKUP(C26,RA!B30:I59,8,0)</f>
        <v>164707.68489999999</v>
      </c>
      <c r="G26" s="16">
        <f t="shared" si="0"/>
        <v>1763640.0991</v>
      </c>
      <c r="H26" s="27">
        <f>RA!J30</f>
        <v>8.5413889686612698</v>
      </c>
      <c r="I26" s="20">
        <f>VLOOKUP(B26,RMS!B:D,3,FALSE)</f>
        <v>1928347.86670265</v>
      </c>
      <c r="J26" s="21">
        <f>VLOOKUP(B26,RMS!B:E,4,FALSE)</f>
        <v>1763640.05001093</v>
      </c>
      <c r="K26" s="22">
        <f t="shared" si="1"/>
        <v>-8.2702649990096688E-2</v>
      </c>
      <c r="L26" s="22">
        <f t="shared" si="2"/>
        <v>4.9089069943875074E-2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995957.6483</v>
      </c>
      <c r="F27" s="25">
        <f>VLOOKUP(C27,RA!B31:I60,8,0)</f>
        <v>52949.650300000001</v>
      </c>
      <c r="G27" s="16">
        <f t="shared" si="0"/>
        <v>943007.99800000002</v>
      </c>
      <c r="H27" s="27">
        <f>RA!J31</f>
        <v>5.3164560150102496</v>
      </c>
      <c r="I27" s="20">
        <f>VLOOKUP(B27,RMS!B:D,3,FALSE)</f>
        <v>995957.52417256602</v>
      </c>
      <c r="J27" s="21">
        <f>VLOOKUP(B27,RMS!B:E,4,FALSE)</f>
        <v>943007.98436017695</v>
      </c>
      <c r="K27" s="22">
        <f t="shared" si="1"/>
        <v>0.1241274339845404</v>
      </c>
      <c r="L27" s="22">
        <f t="shared" si="2"/>
        <v>1.3639823067933321E-2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141221.87719999999</v>
      </c>
      <c r="F28" s="25">
        <f>VLOOKUP(C28,RA!B32:I61,8,0)</f>
        <v>30158.787100000001</v>
      </c>
      <c r="G28" s="16">
        <f t="shared" si="0"/>
        <v>111063.09009999999</v>
      </c>
      <c r="H28" s="27">
        <f>RA!J32</f>
        <v>21.355605588848501</v>
      </c>
      <c r="I28" s="20">
        <f>VLOOKUP(B28,RMS!B:D,3,FALSE)</f>
        <v>141221.81294478499</v>
      </c>
      <c r="J28" s="21">
        <f>VLOOKUP(B28,RMS!B:E,4,FALSE)</f>
        <v>111063.127287304</v>
      </c>
      <c r="K28" s="22">
        <f t="shared" si="1"/>
        <v>6.4255214994773269E-2</v>
      </c>
      <c r="L28" s="22">
        <f t="shared" si="2"/>
        <v>-3.7187304013059475E-2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223450.3738</v>
      </c>
      <c r="F30" s="25">
        <f>VLOOKUP(C30,RA!B34:I64,8,0)</f>
        <v>30078.493299999998</v>
      </c>
      <c r="G30" s="16">
        <f t="shared" si="0"/>
        <v>193371.8805</v>
      </c>
      <c r="H30" s="27">
        <f>RA!J34</f>
        <v>0</v>
      </c>
      <c r="I30" s="20">
        <f>VLOOKUP(B30,RMS!B:D,3,FALSE)</f>
        <v>223450.37270000001</v>
      </c>
      <c r="J30" s="21">
        <f>VLOOKUP(B30,RMS!B:E,4,FALSE)</f>
        <v>193371.8866</v>
      </c>
      <c r="K30" s="22">
        <f t="shared" si="1"/>
        <v>1.0999999940395355E-3</v>
      </c>
      <c r="L30" s="22">
        <f t="shared" si="2"/>
        <v>-6.0999999986961484E-3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13.4609277167385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336677.82</v>
      </c>
      <c r="F32" s="25">
        <f>VLOOKUP(C32,RA!B34:I65,8,0)</f>
        <v>3069.65</v>
      </c>
      <c r="G32" s="16">
        <f t="shared" si="0"/>
        <v>333608.17</v>
      </c>
      <c r="H32" s="27">
        <f>RA!J34</f>
        <v>0</v>
      </c>
      <c r="I32" s="20">
        <f>VLOOKUP(B32,RMS!B:D,3,FALSE)</f>
        <v>336677.82</v>
      </c>
      <c r="J32" s="21">
        <f>VLOOKUP(B32,RMS!B:E,4,FALSE)</f>
        <v>333608.17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314660</v>
      </c>
      <c r="F33" s="25">
        <f>VLOOKUP(C33,RA!B34:I65,8,0)</f>
        <v>-33131.199999999997</v>
      </c>
      <c r="G33" s="16">
        <f t="shared" si="0"/>
        <v>347791.2</v>
      </c>
      <c r="H33" s="27">
        <f>RA!J34</f>
        <v>0</v>
      </c>
      <c r="I33" s="20">
        <f>VLOOKUP(B33,RMS!B:D,3,FALSE)</f>
        <v>314660</v>
      </c>
      <c r="J33" s="21">
        <f>VLOOKUP(B33,RMS!B:E,4,FALSE)</f>
        <v>347791.2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501965.84</v>
      </c>
      <c r="F34" s="25">
        <f>VLOOKUP(C34,RA!B34:I66,8,0)</f>
        <v>-12599.78</v>
      </c>
      <c r="G34" s="16">
        <f t="shared" si="0"/>
        <v>514565.62000000005</v>
      </c>
      <c r="H34" s="27">
        <f>RA!J35</f>
        <v>13.4609277167385</v>
      </c>
      <c r="I34" s="20">
        <f>VLOOKUP(B34,RMS!B:D,3,FALSE)</f>
        <v>501965.84</v>
      </c>
      <c r="J34" s="21">
        <f>VLOOKUP(B34,RMS!B:E,4,FALSE)</f>
        <v>514565.62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344865.18</v>
      </c>
      <c r="F35" s="25">
        <f>VLOOKUP(C35,RA!B34:I67,8,0)</f>
        <v>-77733.45</v>
      </c>
      <c r="G35" s="16">
        <f t="shared" si="0"/>
        <v>422598.63</v>
      </c>
      <c r="H35" s="27">
        <f>RA!J34</f>
        <v>0</v>
      </c>
      <c r="I35" s="20">
        <f>VLOOKUP(B35,RMS!B:D,3,FALSE)</f>
        <v>344865.18</v>
      </c>
      <c r="J35" s="21">
        <f>VLOOKUP(B35,RMS!B:E,4,FALSE)</f>
        <v>422598.63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13.4609277167385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40231.623399999997</v>
      </c>
      <c r="F37" s="25">
        <f>VLOOKUP(C37,RA!B8:I68,8,0)</f>
        <v>3274.3454999999999</v>
      </c>
      <c r="G37" s="16">
        <f t="shared" si="0"/>
        <v>36957.277899999994</v>
      </c>
      <c r="H37" s="27">
        <f>RA!J35</f>
        <v>13.4609277167385</v>
      </c>
      <c r="I37" s="20">
        <f>VLOOKUP(B37,RMS!B:D,3,FALSE)</f>
        <v>40231.623931623901</v>
      </c>
      <c r="J37" s="21">
        <f>VLOOKUP(B37,RMS!B:E,4,FALSE)</f>
        <v>36957.277777777803</v>
      </c>
      <c r="K37" s="22">
        <f t="shared" si="1"/>
        <v>-5.3162390395300463E-4</v>
      </c>
      <c r="L37" s="22">
        <f t="shared" si="2"/>
        <v>1.2222219083923846E-4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361281.4486</v>
      </c>
      <c r="F38" s="25">
        <f>VLOOKUP(C38,RA!B8:I69,8,0)</f>
        <v>17187.031299999999</v>
      </c>
      <c r="G38" s="16">
        <f t="shared" si="0"/>
        <v>344094.41730000003</v>
      </c>
      <c r="H38" s="27">
        <f>RA!J36</f>
        <v>0</v>
      </c>
      <c r="I38" s="20">
        <f>VLOOKUP(B38,RMS!B:D,3,FALSE)</f>
        <v>361281.44241282099</v>
      </c>
      <c r="J38" s="21">
        <f>VLOOKUP(B38,RMS!B:E,4,FALSE)</f>
        <v>344094.41565555503</v>
      </c>
      <c r="K38" s="22">
        <f t="shared" si="1"/>
        <v>6.1871790094301105E-3</v>
      </c>
      <c r="L38" s="22">
        <f t="shared" si="2"/>
        <v>1.6444450011476874E-3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203307.78</v>
      </c>
      <c r="F39" s="25">
        <f>VLOOKUP(C39,RA!B9:I70,8,0)</f>
        <v>-42922.47</v>
      </c>
      <c r="G39" s="16">
        <f t="shared" si="0"/>
        <v>246230.25</v>
      </c>
      <c r="H39" s="27">
        <f>RA!J37</f>
        <v>0.91174702271744601</v>
      </c>
      <c r="I39" s="20">
        <f>VLOOKUP(B39,RMS!B:D,3,FALSE)</f>
        <v>203307.78</v>
      </c>
      <c r="J39" s="21">
        <f>VLOOKUP(B39,RMS!B:E,4,FALSE)</f>
        <v>246230.25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222399.21</v>
      </c>
      <c r="F40" s="25">
        <f>VLOOKUP(C40,RA!B10:I71,8,0)</f>
        <v>30237.87</v>
      </c>
      <c r="G40" s="16">
        <f t="shared" si="0"/>
        <v>192161.34</v>
      </c>
      <c r="H40" s="27">
        <f>RA!J38</f>
        <v>-10.5292061272485</v>
      </c>
      <c r="I40" s="20">
        <f>VLOOKUP(B40,RMS!B:D,3,FALSE)</f>
        <v>222399.21</v>
      </c>
      <c r="J40" s="21">
        <f>VLOOKUP(B40,RMS!B:E,4,FALSE)</f>
        <v>192161.34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-2.5100871405910801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34416.619599999998</v>
      </c>
      <c r="F42" s="25">
        <f>VLOOKUP(C42,RA!B8:I72,8,0)</f>
        <v>2527.2615000000001</v>
      </c>
      <c r="G42" s="16">
        <f t="shared" si="0"/>
        <v>31889.358099999998</v>
      </c>
      <c r="H42" s="27">
        <f>RA!J39</f>
        <v>-2.5100871405910801</v>
      </c>
      <c r="I42" s="20">
        <f>VLOOKUP(B42,RMS!B:D,3,FALSE)</f>
        <v>34416.619771575497</v>
      </c>
      <c r="J42" s="21">
        <f>VLOOKUP(B42,RMS!B:E,4,FALSE)</f>
        <v>31889.3581272218</v>
      </c>
      <c r="K42" s="22">
        <f t="shared" si="1"/>
        <v>-1.7157549882540479E-4</v>
      </c>
      <c r="L42" s="22">
        <f t="shared" si="2"/>
        <v>-2.7221802156418562E-5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23704052.990600001</v>
      </c>
      <c r="E7" s="53">
        <v>27252965.240200002</v>
      </c>
      <c r="F7" s="54">
        <v>86.977885825190498</v>
      </c>
      <c r="G7" s="53">
        <v>18003428.069600001</v>
      </c>
      <c r="H7" s="54">
        <v>31.6641080740945</v>
      </c>
      <c r="I7" s="53">
        <v>1155979.7471</v>
      </c>
      <c r="J7" s="54">
        <v>4.8767176970048602</v>
      </c>
      <c r="K7" s="53">
        <v>1903052.5445999999</v>
      </c>
      <c r="L7" s="54">
        <v>10.5705010026031</v>
      </c>
      <c r="M7" s="54">
        <v>-0.39256551250770999</v>
      </c>
      <c r="N7" s="53">
        <v>419541706.87339997</v>
      </c>
      <c r="O7" s="53">
        <v>5087555790.5248003</v>
      </c>
      <c r="P7" s="53">
        <v>1203069</v>
      </c>
      <c r="Q7" s="53">
        <v>1178070</v>
      </c>
      <c r="R7" s="54">
        <v>2.1220301000789399</v>
      </c>
      <c r="S7" s="53">
        <v>19.702987102651601</v>
      </c>
      <c r="T7" s="53">
        <v>21.182052026449998</v>
      </c>
      <c r="U7" s="55">
        <v>-7.5068055218863101</v>
      </c>
    </row>
    <row r="8" spans="1:23" ht="12" thickBot="1">
      <c r="A8" s="73">
        <v>42603</v>
      </c>
      <c r="B8" s="71" t="s">
        <v>6</v>
      </c>
      <c r="C8" s="72"/>
      <c r="D8" s="56">
        <v>824879.25789999997</v>
      </c>
      <c r="E8" s="56">
        <v>945090.69350000005</v>
      </c>
      <c r="F8" s="57">
        <v>87.280433885681902</v>
      </c>
      <c r="G8" s="56">
        <v>676268.95609999995</v>
      </c>
      <c r="H8" s="57">
        <v>21.9750293813612</v>
      </c>
      <c r="I8" s="56">
        <v>181727.4523</v>
      </c>
      <c r="J8" s="57">
        <v>22.030794271957699</v>
      </c>
      <c r="K8" s="56">
        <v>132586.9883</v>
      </c>
      <c r="L8" s="57">
        <v>19.6056594205685</v>
      </c>
      <c r="M8" s="57">
        <v>0.37062810333101198</v>
      </c>
      <c r="N8" s="56">
        <v>14111997.1556</v>
      </c>
      <c r="O8" s="56">
        <v>181679078.2281</v>
      </c>
      <c r="P8" s="56">
        <v>34420</v>
      </c>
      <c r="Q8" s="56">
        <v>33561</v>
      </c>
      <c r="R8" s="57">
        <v>2.5595184887220199</v>
      </c>
      <c r="S8" s="56">
        <v>23.965114988378801</v>
      </c>
      <c r="T8" s="56">
        <v>23.612345183397402</v>
      </c>
      <c r="U8" s="58">
        <v>1.4720138215590299</v>
      </c>
    </row>
    <row r="9" spans="1:23" ht="12" thickBot="1">
      <c r="A9" s="74"/>
      <c r="B9" s="71" t="s">
        <v>7</v>
      </c>
      <c r="C9" s="72"/>
      <c r="D9" s="56">
        <v>162915.62940000001</v>
      </c>
      <c r="E9" s="56">
        <v>189069.76019999999</v>
      </c>
      <c r="F9" s="57">
        <v>86.166941359456999</v>
      </c>
      <c r="G9" s="56">
        <v>134940.1287</v>
      </c>
      <c r="H9" s="57">
        <v>20.731787474573501</v>
      </c>
      <c r="I9" s="56">
        <v>33596.451800000003</v>
      </c>
      <c r="J9" s="57">
        <v>20.6219942946739</v>
      </c>
      <c r="K9" s="56">
        <v>26863.633900000001</v>
      </c>
      <c r="L9" s="57">
        <v>19.907817013961399</v>
      </c>
      <c r="M9" s="57">
        <v>0.25062945411864002</v>
      </c>
      <c r="N9" s="56">
        <v>2501113.1921000001</v>
      </c>
      <c r="O9" s="56">
        <v>26324854.6538</v>
      </c>
      <c r="P9" s="56">
        <v>9232</v>
      </c>
      <c r="Q9" s="56">
        <v>8835</v>
      </c>
      <c r="R9" s="57">
        <v>4.4934917940011401</v>
      </c>
      <c r="S9" s="56">
        <v>17.646840272963601</v>
      </c>
      <c r="T9" s="56">
        <v>17.58997762309</v>
      </c>
      <c r="U9" s="58">
        <v>0.32222567323137402</v>
      </c>
    </row>
    <row r="10" spans="1:23" ht="12" thickBot="1">
      <c r="A10" s="74"/>
      <c r="B10" s="71" t="s">
        <v>8</v>
      </c>
      <c r="C10" s="72"/>
      <c r="D10" s="56">
        <v>187180.15900000001</v>
      </c>
      <c r="E10" s="56">
        <v>251515.84229999999</v>
      </c>
      <c r="F10" s="57">
        <v>74.420822675948003</v>
      </c>
      <c r="G10" s="56">
        <v>162045.6293</v>
      </c>
      <c r="H10" s="57">
        <v>15.510772989419999</v>
      </c>
      <c r="I10" s="56">
        <v>46078.655100000004</v>
      </c>
      <c r="J10" s="57">
        <v>24.6172753277766</v>
      </c>
      <c r="K10" s="56">
        <v>40339.906600000002</v>
      </c>
      <c r="L10" s="57">
        <v>24.894165164626301</v>
      </c>
      <c r="M10" s="57">
        <v>0.14225983607012099</v>
      </c>
      <c r="N10" s="56">
        <v>3254411.9929</v>
      </c>
      <c r="O10" s="56">
        <v>44311875.043399997</v>
      </c>
      <c r="P10" s="56">
        <v>123718</v>
      </c>
      <c r="Q10" s="56">
        <v>121162</v>
      </c>
      <c r="R10" s="57">
        <v>2.10957230814941</v>
      </c>
      <c r="S10" s="56">
        <v>1.5129581710017901</v>
      </c>
      <c r="T10" s="56">
        <v>1.4929285023357199</v>
      </c>
      <c r="U10" s="58">
        <v>1.3238745822573601</v>
      </c>
    </row>
    <row r="11" spans="1:23" ht="12" thickBot="1">
      <c r="A11" s="74"/>
      <c r="B11" s="71" t="s">
        <v>9</v>
      </c>
      <c r="C11" s="72"/>
      <c r="D11" s="56">
        <v>56633.303099999997</v>
      </c>
      <c r="E11" s="56">
        <v>69053.063500000004</v>
      </c>
      <c r="F11" s="57">
        <v>82.014178994390306</v>
      </c>
      <c r="G11" s="56">
        <v>40891.183700000001</v>
      </c>
      <c r="H11" s="57">
        <v>38.497587928715298</v>
      </c>
      <c r="I11" s="56">
        <v>10136.536700000001</v>
      </c>
      <c r="J11" s="57">
        <v>17.8985440458973</v>
      </c>
      <c r="K11" s="56">
        <v>9219.6960999999992</v>
      </c>
      <c r="L11" s="57">
        <v>22.5469044076609</v>
      </c>
      <c r="M11" s="57">
        <v>9.9443689906437996E-2</v>
      </c>
      <c r="N11" s="56">
        <v>1039116.6217</v>
      </c>
      <c r="O11" s="56">
        <v>15155972.400800001</v>
      </c>
      <c r="P11" s="56">
        <v>3004</v>
      </c>
      <c r="Q11" s="56">
        <v>2897</v>
      </c>
      <c r="R11" s="57">
        <v>3.6934760096651602</v>
      </c>
      <c r="S11" s="56">
        <v>18.852630858854901</v>
      </c>
      <c r="T11" s="56">
        <v>18.562939074905099</v>
      </c>
      <c r="U11" s="58">
        <v>1.5366119780238501</v>
      </c>
    </row>
    <row r="12" spans="1:23" ht="12" thickBot="1">
      <c r="A12" s="74"/>
      <c r="B12" s="71" t="s">
        <v>10</v>
      </c>
      <c r="C12" s="72"/>
      <c r="D12" s="56">
        <v>149714.75719999999</v>
      </c>
      <c r="E12" s="56">
        <v>232340.36660000001</v>
      </c>
      <c r="F12" s="57">
        <v>64.437686567720206</v>
      </c>
      <c r="G12" s="56">
        <v>194989.65520000001</v>
      </c>
      <c r="H12" s="57">
        <v>-23.2191281909606</v>
      </c>
      <c r="I12" s="56">
        <v>16468.644499999999</v>
      </c>
      <c r="J12" s="57">
        <v>11.000014165604201</v>
      </c>
      <c r="K12" s="56">
        <v>-9056.9817999999996</v>
      </c>
      <c r="L12" s="57">
        <v>-4.6448524618961402</v>
      </c>
      <c r="M12" s="57">
        <v>-2.8183369320671501</v>
      </c>
      <c r="N12" s="56">
        <v>3295605.4265000001</v>
      </c>
      <c r="O12" s="56">
        <v>53950420.920699999</v>
      </c>
      <c r="P12" s="56">
        <v>1938</v>
      </c>
      <c r="Q12" s="56">
        <v>2099</v>
      </c>
      <c r="R12" s="57">
        <v>-7.67031919961887</v>
      </c>
      <c r="S12" s="56">
        <v>77.252196697626403</v>
      </c>
      <c r="T12" s="56">
        <v>78.876793854216302</v>
      </c>
      <c r="U12" s="58">
        <v>-2.1029785896558</v>
      </c>
    </row>
    <row r="13" spans="1:23" ht="12" thickBot="1">
      <c r="A13" s="74"/>
      <c r="B13" s="71" t="s">
        <v>11</v>
      </c>
      <c r="C13" s="72"/>
      <c r="D13" s="56">
        <v>349959.20199999999</v>
      </c>
      <c r="E13" s="56">
        <v>435767.658</v>
      </c>
      <c r="F13" s="57">
        <v>80.3086680654947</v>
      </c>
      <c r="G13" s="56">
        <v>259045.03339999999</v>
      </c>
      <c r="H13" s="57">
        <v>35.095893330491499</v>
      </c>
      <c r="I13" s="56">
        <v>57997.0677</v>
      </c>
      <c r="J13" s="57">
        <v>16.572522559358202</v>
      </c>
      <c r="K13" s="56">
        <v>53443.2163</v>
      </c>
      <c r="L13" s="57">
        <v>20.630859275142502</v>
      </c>
      <c r="M13" s="57">
        <v>8.5209156844851003E-2</v>
      </c>
      <c r="N13" s="56">
        <v>6338876.8711000001</v>
      </c>
      <c r="O13" s="56">
        <v>77788846.991600007</v>
      </c>
      <c r="P13" s="56">
        <v>16289</v>
      </c>
      <c r="Q13" s="56">
        <v>16569</v>
      </c>
      <c r="R13" s="57">
        <v>-1.6899028305872399</v>
      </c>
      <c r="S13" s="56">
        <v>21.484388360243099</v>
      </c>
      <c r="T13" s="56">
        <v>21.7907107007061</v>
      </c>
      <c r="U13" s="58">
        <v>-1.42579037078792</v>
      </c>
    </row>
    <row r="14" spans="1:23" ht="12" thickBot="1">
      <c r="A14" s="74"/>
      <c r="B14" s="71" t="s">
        <v>12</v>
      </c>
      <c r="C14" s="72"/>
      <c r="D14" s="56">
        <v>111774.6061</v>
      </c>
      <c r="E14" s="56">
        <v>183166.3781</v>
      </c>
      <c r="F14" s="57">
        <v>61.023538959195101</v>
      </c>
      <c r="G14" s="56">
        <v>129712.04429999999</v>
      </c>
      <c r="H14" s="57">
        <v>-13.8286604738986</v>
      </c>
      <c r="I14" s="56">
        <v>18159.943800000001</v>
      </c>
      <c r="J14" s="57">
        <v>16.246931600683101</v>
      </c>
      <c r="K14" s="56">
        <v>8953.3870000000006</v>
      </c>
      <c r="L14" s="57">
        <v>6.9025101318212698</v>
      </c>
      <c r="M14" s="57">
        <v>1.02827642768038</v>
      </c>
      <c r="N14" s="56">
        <v>2283297.6601999998</v>
      </c>
      <c r="O14" s="56">
        <v>34758692.635600001</v>
      </c>
      <c r="P14" s="56">
        <v>2568</v>
      </c>
      <c r="Q14" s="56">
        <v>2563</v>
      </c>
      <c r="R14" s="57">
        <v>0.19508388607101201</v>
      </c>
      <c r="S14" s="56">
        <v>43.525936954828701</v>
      </c>
      <c r="T14" s="56">
        <v>44.687751111978201</v>
      </c>
      <c r="U14" s="58">
        <v>-2.66924560028477</v>
      </c>
    </row>
    <row r="15" spans="1:23" ht="12" thickBot="1">
      <c r="A15" s="74"/>
      <c r="B15" s="71" t="s">
        <v>13</v>
      </c>
      <c r="C15" s="72"/>
      <c r="D15" s="56">
        <v>114088.82249999999</v>
      </c>
      <c r="E15" s="56">
        <v>167947.2672</v>
      </c>
      <c r="F15" s="57">
        <v>67.9313360688015</v>
      </c>
      <c r="G15" s="56">
        <v>89085.3842</v>
      </c>
      <c r="H15" s="57">
        <v>28.066824344458499</v>
      </c>
      <c r="I15" s="56">
        <v>-3416.0228000000002</v>
      </c>
      <c r="J15" s="57">
        <v>-2.99417832978336</v>
      </c>
      <c r="K15" s="56">
        <v>13051.8472</v>
      </c>
      <c r="L15" s="57">
        <v>14.6509411360882</v>
      </c>
      <c r="M15" s="57">
        <v>-1.2617271523068401</v>
      </c>
      <c r="N15" s="56">
        <v>2367728.6542000002</v>
      </c>
      <c r="O15" s="56">
        <v>29742594.951299999</v>
      </c>
      <c r="P15" s="56">
        <v>6510</v>
      </c>
      <c r="Q15" s="56">
        <v>6815</v>
      </c>
      <c r="R15" s="57">
        <v>-4.4754218635363197</v>
      </c>
      <c r="S15" s="56">
        <v>17.525164746543801</v>
      </c>
      <c r="T15" s="56">
        <v>17.450220484226001</v>
      </c>
      <c r="U15" s="58">
        <v>0.42763799029385502</v>
      </c>
    </row>
    <row r="16" spans="1:23" ht="12" thickBot="1">
      <c r="A16" s="74"/>
      <c r="B16" s="71" t="s">
        <v>14</v>
      </c>
      <c r="C16" s="72"/>
      <c r="D16" s="56">
        <v>1320510.398</v>
      </c>
      <c r="E16" s="56">
        <v>1498644.2701999999</v>
      </c>
      <c r="F16" s="57">
        <v>88.113665414659906</v>
      </c>
      <c r="G16" s="56">
        <v>853023.00060000003</v>
      </c>
      <c r="H16" s="57">
        <v>54.803609875839101</v>
      </c>
      <c r="I16" s="56">
        <v>30273.304</v>
      </c>
      <c r="J16" s="57">
        <v>2.2925456736918499</v>
      </c>
      <c r="K16" s="56">
        <v>40117.220099999999</v>
      </c>
      <c r="L16" s="57">
        <v>4.7029470567361402</v>
      </c>
      <c r="M16" s="57">
        <v>-0.245378819256721</v>
      </c>
      <c r="N16" s="56">
        <v>23235402.224300001</v>
      </c>
      <c r="O16" s="56">
        <v>263618559.14739999</v>
      </c>
      <c r="P16" s="56">
        <v>78452</v>
      </c>
      <c r="Q16" s="56">
        <v>78885</v>
      </c>
      <c r="R16" s="57">
        <v>-0.548900297902011</v>
      </c>
      <c r="S16" s="56">
        <v>16.8320807372661</v>
      </c>
      <c r="T16" s="56">
        <v>16.8918175825569</v>
      </c>
      <c r="U16" s="58">
        <v>-0.35489875686330902</v>
      </c>
    </row>
    <row r="17" spans="1:21" ht="12" thickBot="1">
      <c r="A17" s="74"/>
      <c r="B17" s="71" t="s">
        <v>15</v>
      </c>
      <c r="C17" s="72"/>
      <c r="D17" s="56">
        <v>807962.57709999999</v>
      </c>
      <c r="E17" s="56">
        <v>1268116.9406000001</v>
      </c>
      <c r="F17" s="57">
        <v>63.713570194695002</v>
      </c>
      <c r="G17" s="56">
        <v>733063.64040000003</v>
      </c>
      <c r="H17" s="57">
        <v>10.2172488952161</v>
      </c>
      <c r="I17" s="56">
        <v>84167.654999999999</v>
      </c>
      <c r="J17" s="57">
        <v>10.4172714659757</v>
      </c>
      <c r="K17" s="56">
        <v>143579.73689999999</v>
      </c>
      <c r="L17" s="57">
        <v>19.5862581346491</v>
      </c>
      <c r="M17" s="57">
        <v>-0.413791550136209</v>
      </c>
      <c r="N17" s="56">
        <v>18704071.1624</v>
      </c>
      <c r="O17" s="56">
        <v>264561016.3985</v>
      </c>
      <c r="P17" s="56">
        <v>19546</v>
      </c>
      <c r="Q17" s="56">
        <v>19172</v>
      </c>
      <c r="R17" s="57">
        <v>1.9507615272272001</v>
      </c>
      <c r="S17" s="56">
        <v>41.3364666479075</v>
      </c>
      <c r="T17" s="56">
        <v>139.936318453995</v>
      </c>
      <c r="U17" s="58">
        <v>-238.52994656252099</v>
      </c>
    </row>
    <row r="18" spans="1:21" ht="12" customHeight="1" thickBot="1">
      <c r="A18" s="74"/>
      <c r="B18" s="71" t="s">
        <v>16</v>
      </c>
      <c r="C18" s="72"/>
      <c r="D18" s="56">
        <v>1988418.8103</v>
      </c>
      <c r="E18" s="56">
        <v>2640477.6365999999</v>
      </c>
      <c r="F18" s="57">
        <v>75.305269877626401</v>
      </c>
      <c r="G18" s="56">
        <v>2012475.3925999999</v>
      </c>
      <c r="H18" s="57">
        <v>-1.1953727428647201</v>
      </c>
      <c r="I18" s="56">
        <v>274267.3602</v>
      </c>
      <c r="J18" s="57">
        <v>13.793239069118499</v>
      </c>
      <c r="K18" s="56">
        <v>256265.4473</v>
      </c>
      <c r="L18" s="57">
        <v>12.7338425226119</v>
      </c>
      <c r="M18" s="57">
        <v>7.0247132766697001E-2</v>
      </c>
      <c r="N18" s="56">
        <v>43222026.154600002</v>
      </c>
      <c r="O18" s="56">
        <v>530151923.47369999</v>
      </c>
      <c r="P18" s="56">
        <v>95404</v>
      </c>
      <c r="Q18" s="56">
        <v>93204</v>
      </c>
      <c r="R18" s="57">
        <v>2.36041371614952</v>
      </c>
      <c r="S18" s="56">
        <v>20.842090586348601</v>
      </c>
      <c r="T18" s="56">
        <v>21.283018065748301</v>
      </c>
      <c r="U18" s="58">
        <v>-2.1155626282925599</v>
      </c>
    </row>
    <row r="19" spans="1:21" ht="12" customHeight="1" thickBot="1">
      <c r="A19" s="74"/>
      <c r="B19" s="71" t="s">
        <v>17</v>
      </c>
      <c r="C19" s="72"/>
      <c r="D19" s="56">
        <v>580462.53709999996</v>
      </c>
      <c r="E19" s="56">
        <v>730621.03</v>
      </c>
      <c r="F19" s="57">
        <v>79.447827706246002</v>
      </c>
      <c r="G19" s="56">
        <v>453911.5515</v>
      </c>
      <c r="H19" s="57">
        <v>27.8800980459295</v>
      </c>
      <c r="I19" s="56">
        <v>34673.608899999999</v>
      </c>
      <c r="J19" s="57">
        <v>5.9734447417106198</v>
      </c>
      <c r="K19" s="56">
        <v>42650.995499999997</v>
      </c>
      <c r="L19" s="57">
        <v>9.3963229970806292</v>
      </c>
      <c r="M19" s="57">
        <v>-0.18703869643558499</v>
      </c>
      <c r="N19" s="56">
        <v>10573724.4131</v>
      </c>
      <c r="O19" s="56">
        <v>152668242.34560001</v>
      </c>
      <c r="P19" s="56">
        <v>10420</v>
      </c>
      <c r="Q19" s="56">
        <v>10153</v>
      </c>
      <c r="R19" s="57">
        <v>2.62976460159559</v>
      </c>
      <c r="S19" s="56">
        <v>55.706577456813797</v>
      </c>
      <c r="T19" s="56">
        <v>52.660856850192097</v>
      </c>
      <c r="U19" s="58">
        <v>5.4674344496984002</v>
      </c>
    </row>
    <row r="20" spans="1:21" ht="12" thickBot="1">
      <c r="A20" s="74"/>
      <c r="B20" s="71" t="s">
        <v>18</v>
      </c>
      <c r="C20" s="72"/>
      <c r="D20" s="56">
        <v>1916259.1608</v>
      </c>
      <c r="E20" s="56">
        <v>1455683.8514</v>
      </c>
      <c r="F20" s="57">
        <v>131.63978970825599</v>
      </c>
      <c r="G20" s="56">
        <v>941977.99269999994</v>
      </c>
      <c r="H20" s="57">
        <v>103.429291942098</v>
      </c>
      <c r="I20" s="56">
        <v>-417671.13549999997</v>
      </c>
      <c r="J20" s="57">
        <v>-21.796171626682799</v>
      </c>
      <c r="K20" s="56">
        <v>62673.2405</v>
      </c>
      <c r="L20" s="57">
        <v>6.6533656821810796</v>
      </c>
      <c r="M20" s="57">
        <v>-7.66426583607082</v>
      </c>
      <c r="N20" s="56">
        <v>26107958.247400001</v>
      </c>
      <c r="O20" s="56">
        <v>293293981.38620001</v>
      </c>
      <c r="P20" s="56">
        <v>48748</v>
      </c>
      <c r="Q20" s="56">
        <v>47041</v>
      </c>
      <c r="R20" s="57">
        <v>3.6287493888310198</v>
      </c>
      <c r="S20" s="56">
        <v>39.309492918683802</v>
      </c>
      <c r="T20" s="56">
        <v>34.042322365596</v>
      </c>
      <c r="U20" s="58">
        <v>13.3992330147418</v>
      </c>
    </row>
    <row r="21" spans="1:21" ht="12" customHeight="1" thickBot="1">
      <c r="A21" s="74"/>
      <c r="B21" s="71" t="s">
        <v>19</v>
      </c>
      <c r="C21" s="72"/>
      <c r="D21" s="56">
        <v>465614.21990000003</v>
      </c>
      <c r="E21" s="56">
        <v>516554.98019999999</v>
      </c>
      <c r="F21" s="57">
        <v>90.138366243167994</v>
      </c>
      <c r="G21" s="56">
        <v>344497.58429999999</v>
      </c>
      <c r="H21" s="57">
        <v>35.157470217418897</v>
      </c>
      <c r="I21" s="56">
        <v>50340.943299999999</v>
      </c>
      <c r="J21" s="57">
        <v>10.811728067671901</v>
      </c>
      <c r="K21" s="56">
        <v>45818.841500000002</v>
      </c>
      <c r="L21" s="57">
        <v>13.300192392669899</v>
      </c>
      <c r="M21" s="57">
        <v>9.8695245273715995E-2</v>
      </c>
      <c r="N21" s="56">
        <v>8625484.8213999998</v>
      </c>
      <c r="O21" s="56">
        <v>97406037.327800006</v>
      </c>
      <c r="P21" s="56">
        <v>37575</v>
      </c>
      <c r="Q21" s="56">
        <v>36569</v>
      </c>
      <c r="R21" s="57">
        <v>2.7509639311985601</v>
      </c>
      <c r="S21" s="56">
        <v>12.3915960053227</v>
      </c>
      <c r="T21" s="56">
        <v>11.6541466488009</v>
      </c>
      <c r="U21" s="58">
        <v>5.9512056090678396</v>
      </c>
    </row>
    <row r="22" spans="1:21" ht="12" customHeight="1" thickBot="1">
      <c r="A22" s="74"/>
      <c r="B22" s="71" t="s">
        <v>20</v>
      </c>
      <c r="C22" s="72"/>
      <c r="D22" s="56">
        <v>1803683.7179</v>
      </c>
      <c r="E22" s="56">
        <v>2042801.8086000001</v>
      </c>
      <c r="F22" s="57">
        <v>88.294601576455605</v>
      </c>
      <c r="G22" s="56">
        <v>1352789.3107</v>
      </c>
      <c r="H22" s="57">
        <v>33.330719250485899</v>
      </c>
      <c r="I22" s="56">
        <v>55739.304600000003</v>
      </c>
      <c r="J22" s="57">
        <v>3.0903036960879402</v>
      </c>
      <c r="K22" s="56">
        <v>154048.9816</v>
      </c>
      <c r="L22" s="57">
        <v>11.3875073066838</v>
      </c>
      <c r="M22" s="57">
        <v>-0.63817154763975403</v>
      </c>
      <c r="N22" s="56">
        <v>32460342.842500001</v>
      </c>
      <c r="O22" s="56">
        <v>344444274.9831</v>
      </c>
      <c r="P22" s="56">
        <v>104364</v>
      </c>
      <c r="Q22" s="56">
        <v>101803</v>
      </c>
      <c r="R22" s="57">
        <v>2.5156429574766999</v>
      </c>
      <c r="S22" s="56">
        <v>17.282623489900701</v>
      </c>
      <c r="T22" s="56">
        <v>17.315584856045501</v>
      </c>
      <c r="U22" s="58">
        <v>-0.19071969116279899</v>
      </c>
    </row>
    <row r="23" spans="1:21" ht="12" thickBot="1">
      <c r="A23" s="74"/>
      <c r="B23" s="71" t="s">
        <v>21</v>
      </c>
      <c r="C23" s="72"/>
      <c r="D23" s="56">
        <v>3486621.3542999998</v>
      </c>
      <c r="E23" s="56">
        <v>5299428.9672999997</v>
      </c>
      <c r="F23" s="57">
        <v>65.792397177396197</v>
      </c>
      <c r="G23" s="56">
        <v>2817235.4951999998</v>
      </c>
      <c r="H23" s="57">
        <v>23.760379998068998</v>
      </c>
      <c r="I23" s="56">
        <v>5047.0829999999996</v>
      </c>
      <c r="J23" s="57">
        <v>0.144755695761902</v>
      </c>
      <c r="K23" s="56">
        <v>275079.58439999999</v>
      </c>
      <c r="L23" s="57">
        <v>9.7641672081968292</v>
      </c>
      <c r="M23" s="57">
        <v>-0.98165228069902499</v>
      </c>
      <c r="N23" s="56">
        <v>61849550.203699999</v>
      </c>
      <c r="O23" s="56">
        <v>742879858.89839995</v>
      </c>
      <c r="P23" s="56">
        <v>99406</v>
      </c>
      <c r="Q23" s="56">
        <v>95783</v>
      </c>
      <c r="R23" s="57">
        <v>3.7825083783134898</v>
      </c>
      <c r="S23" s="56">
        <v>35.074556408063899</v>
      </c>
      <c r="T23" s="56">
        <v>36.537553199419499</v>
      </c>
      <c r="U23" s="58">
        <v>-4.1711056138097504</v>
      </c>
    </row>
    <row r="24" spans="1:21" ht="12" thickBot="1">
      <c r="A24" s="74"/>
      <c r="B24" s="71" t="s">
        <v>22</v>
      </c>
      <c r="C24" s="72"/>
      <c r="D24" s="56">
        <v>334572.35379999998</v>
      </c>
      <c r="E24" s="56">
        <v>376563.7721</v>
      </c>
      <c r="F24" s="57">
        <v>88.848789657639003</v>
      </c>
      <c r="G24" s="56">
        <v>282487.54840000003</v>
      </c>
      <c r="H24" s="57">
        <v>18.437911934528302</v>
      </c>
      <c r="I24" s="56">
        <v>53315.724199999997</v>
      </c>
      <c r="J24" s="57">
        <v>15.935484087209099</v>
      </c>
      <c r="K24" s="56">
        <v>48796.807999999997</v>
      </c>
      <c r="L24" s="57">
        <v>17.273967747032899</v>
      </c>
      <c r="M24" s="57">
        <v>9.2606799198832995E-2</v>
      </c>
      <c r="N24" s="56">
        <v>6860688.8666000003</v>
      </c>
      <c r="O24" s="56">
        <v>71685175.023699999</v>
      </c>
      <c r="P24" s="56">
        <v>30857</v>
      </c>
      <c r="Q24" s="56">
        <v>30491</v>
      </c>
      <c r="R24" s="57">
        <v>1.20035420287954</v>
      </c>
      <c r="S24" s="56">
        <v>10.842672774411</v>
      </c>
      <c r="T24" s="56">
        <v>10.9433165196287</v>
      </c>
      <c r="U24" s="58">
        <v>-0.92821896696237705</v>
      </c>
    </row>
    <row r="25" spans="1:21" ht="12" thickBot="1">
      <c r="A25" s="74"/>
      <c r="B25" s="71" t="s">
        <v>23</v>
      </c>
      <c r="C25" s="72"/>
      <c r="D25" s="56">
        <v>377720.11080000002</v>
      </c>
      <c r="E25" s="56">
        <v>478508.24650000001</v>
      </c>
      <c r="F25" s="57">
        <v>78.937011757434803</v>
      </c>
      <c r="G25" s="56">
        <v>293933.7867</v>
      </c>
      <c r="H25" s="57">
        <v>28.5051694943513</v>
      </c>
      <c r="I25" s="56">
        <v>39380.270400000001</v>
      </c>
      <c r="J25" s="57">
        <v>10.4257806968747</v>
      </c>
      <c r="K25" s="56">
        <v>21553.523099999999</v>
      </c>
      <c r="L25" s="57">
        <v>7.3327817608114403</v>
      </c>
      <c r="M25" s="57">
        <v>0.82709203582591995</v>
      </c>
      <c r="N25" s="56">
        <v>7011632.3629000001</v>
      </c>
      <c r="O25" s="56">
        <v>84922501.037200004</v>
      </c>
      <c r="P25" s="56">
        <v>24388</v>
      </c>
      <c r="Q25" s="56">
        <v>23725</v>
      </c>
      <c r="R25" s="57">
        <v>2.7945205479452002</v>
      </c>
      <c r="S25" s="56">
        <v>15.4879494341479</v>
      </c>
      <c r="T25" s="56">
        <v>16.348448678609099</v>
      </c>
      <c r="U25" s="58">
        <v>-5.5559275171953102</v>
      </c>
    </row>
    <row r="26" spans="1:21" ht="12" thickBot="1">
      <c r="A26" s="74"/>
      <c r="B26" s="71" t="s">
        <v>24</v>
      </c>
      <c r="C26" s="72"/>
      <c r="D26" s="56">
        <v>726567.39789999998</v>
      </c>
      <c r="E26" s="56">
        <v>917703.40330000001</v>
      </c>
      <c r="F26" s="57">
        <v>79.172355173502893</v>
      </c>
      <c r="G26" s="56">
        <v>507419.07630000002</v>
      </c>
      <c r="H26" s="57">
        <v>43.188821988717201</v>
      </c>
      <c r="I26" s="56">
        <v>148983.06899999999</v>
      </c>
      <c r="J26" s="57">
        <v>20.505058364937099</v>
      </c>
      <c r="K26" s="56">
        <v>95614.606</v>
      </c>
      <c r="L26" s="57">
        <v>18.843321125646799</v>
      </c>
      <c r="M26" s="57">
        <v>0.55816224353839805</v>
      </c>
      <c r="N26" s="56">
        <v>14162133.0185</v>
      </c>
      <c r="O26" s="56">
        <v>167765643.07010001</v>
      </c>
      <c r="P26" s="56">
        <v>50782</v>
      </c>
      <c r="Q26" s="56">
        <v>50234</v>
      </c>
      <c r="R26" s="57">
        <v>1.09089461321017</v>
      </c>
      <c r="S26" s="56">
        <v>14.307577446733101</v>
      </c>
      <c r="T26" s="56">
        <v>13.891430815782099</v>
      </c>
      <c r="U26" s="58">
        <v>2.9085750714980301</v>
      </c>
    </row>
    <row r="27" spans="1:21" ht="12" thickBot="1">
      <c r="A27" s="74"/>
      <c r="B27" s="71" t="s">
        <v>25</v>
      </c>
      <c r="C27" s="72"/>
      <c r="D27" s="56">
        <v>287700.80920000002</v>
      </c>
      <c r="E27" s="56">
        <v>389801.74410000001</v>
      </c>
      <c r="F27" s="57">
        <v>73.806957909914601</v>
      </c>
      <c r="G27" s="56">
        <v>293529.75520000001</v>
      </c>
      <c r="H27" s="57">
        <v>-1.9858109430944699</v>
      </c>
      <c r="I27" s="56">
        <v>76990.921100000007</v>
      </c>
      <c r="J27" s="57">
        <v>26.760759315931701</v>
      </c>
      <c r="K27" s="56">
        <v>81457.200500000006</v>
      </c>
      <c r="L27" s="57">
        <v>27.750917601010599</v>
      </c>
      <c r="M27" s="57">
        <v>-5.4829767934388998E-2</v>
      </c>
      <c r="N27" s="56">
        <v>5659698.2903000005</v>
      </c>
      <c r="O27" s="56">
        <v>57238163.1329</v>
      </c>
      <c r="P27" s="56">
        <v>34584</v>
      </c>
      <c r="Q27" s="56">
        <v>32877</v>
      </c>
      <c r="R27" s="57">
        <v>5.19207956930377</v>
      </c>
      <c r="S27" s="56">
        <v>8.3188991788110105</v>
      </c>
      <c r="T27" s="56">
        <v>8.3239763938315505</v>
      </c>
      <c r="U27" s="58">
        <v>-6.1032294194310999E-2</v>
      </c>
    </row>
    <row r="28" spans="1:21" ht="12" thickBot="1">
      <c r="A28" s="74"/>
      <c r="B28" s="71" t="s">
        <v>26</v>
      </c>
      <c r="C28" s="72"/>
      <c r="D28" s="56">
        <v>1185268.2028999999</v>
      </c>
      <c r="E28" s="56">
        <v>1295850.4446</v>
      </c>
      <c r="F28" s="57">
        <v>91.466434868251</v>
      </c>
      <c r="G28" s="56">
        <v>927069.87820000004</v>
      </c>
      <c r="H28" s="57">
        <v>27.851010023248499</v>
      </c>
      <c r="I28" s="56">
        <v>59471.984799999998</v>
      </c>
      <c r="J28" s="57">
        <v>5.0175972538949098</v>
      </c>
      <c r="K28" s="56">
        <v>61200.2235</v>
      </c>
      <c r="L28" s="57">
        <v>6.6014682322357903</v>
      </c>
      <c r="M28" s="57">
        <v>-2.8239091316389998E-2</v>
      </c>
      <c r="N28" s="56">
        <v>22451951.308200002</v>
      </c>
      <c r="O28" s="56">
        <v>242116962.7674</v>
      </c>
      <c r="P28" s="56">
        <v>51087</v>
      </c>
      <c r="Q28" s="56">
        <v>49878</v>
      </c>
      <c r="R28" s="57">
        <v>2.4239143510164798</v>
      </c>
      <c r="S28" s="56">
        <v>23.200974864446898</v>
      </c>
      <c r="T28" s="56">
        <v>23.5446720437868</v>
      </c>
      <c r="U28" s="58">
        <v>-1.4813911111407501</v>
      </c>
    </row>
    <row r="29" spans="1:21" ht="12" thickBot="1">
      <c r="A29" s="74"/>
      <c r="B29" s="71" t="s">
        <v>27</v>
      </c>
      <c r="C29" s="72"/>
      <c r="D29" s="56">
        <v>816762.39850000001</v>
      </c>
      <c r="E29" s="56">
        <v>959696.18539999996</v>
      </c>
      <c r="F29" s="57">
        <v>85.106350418551898</v>
      </c>
      <c r="G29" s="56">
        <v>700279.36629999999</v>
      </c>
      <c r="H29" s="57">
        <v>16.633794711880601</v>
      </c>
      <c r="I29" s="56">
        <v>132447.05110000001</v>
      </c>
      <c r="J29" s="57">
        <v>16.216105362250001</v>
      </c>
      <c r="K29" s="56">
        <v>114341.9195</v>
      </c>
      <c r="L29" s="57">
        <v>16.328043492718901</v>
      </c>
      <c r="M29" s="57">
        <v>0.15834202958259799</v>
      </c>
      <c r="N29" s="56">
        <v>16563138.4297</v>
      </c>
      <c r="O29" s="56">
        <v>176741890.51179999</v>
      </c>
      <c r="P29" s="56">
        <v>121121</v>
      </c>
      <c r="Q29" s="56">
        <v>119573</v>
      </c>
      <c r="R29" s="57">
        <v>1.29460664196768</v>
      </c>
      <c r="S29" s="56">
        <v>6.74335910783432</v>
      </c>
      <c r="T29" s="56">
        <v>6.8451712016926898</v>
      </c>
      <c r="U29" s="58">
        <v>-1.50981272434521</v>
      </c>
    </row>
    <row r="30" spans="1:21" ht="12" thickBot="1">
      <c r="A30" s="74"/>
      <c r="B30" s="71" t="s">
        <v>28</v>
      </c>
      <c r="C30" s="72"/>
      <c r="D30" s="56">
        <v>1928347.784</v>
      </c>
      <c r="E30" s="56">
        <v>1693870.9535999999</v>
      </c>
      <c r="F30" s="57">
        <v>113.842661975026</v>
      </c>
      <c r="G30" s="56">
        <v>1252455.6713</v>
      </c>
      <c r="H30" s="57">
        <v>53.9653520829564</v>
      </c>
      <c r="I30" s="56">
        <v>164707.68489999999</v>
      </c>
      <c r="J30" s="57">
        <v>8.5413889686612698</v>
      </c>
      <c r="K30" s="56">
        <v>134374.77350000001</v>
      </c>
      <c r="L30" s="57">
        <v>10.7289045496137</v>
      </c>
      <c r="M30" s="57">
        <v>0.22573367463201699</v>
      </c>
      <c r="N30" s="56">
        <v>27444769.7621</v>
      </c>
      <c r="O30" s="56">
        <v>280666770.18040001</v>
      </c>
      <c r="P30" s="56">
        <v>115300</v>
      </c>
      <c r="Q30" s="56">
        <v>113126</v>
      </c>
      <c r="R30" s="57">
        <v>1.92175096794724</v>
      </c>
      <c r="S30" s="56">
        <v>16.724612176929799</v>
      </c>
      <c r="T30" s="56">
        <v>16.4820940915439</v>
      </c>
      <c r="U30" s="58">
        <v>1.45006701991178</v>
      </c>
    </row>
    <row r="31" spans="1:21" ht="12" thickBot="1">
      <c r="A31" s="74"/>
      <c r="B31" s="71" t="s">
        <v>29</v>
      </c>
      <c r="C31" s="72"/>
      <c r="D31" s="56">
        <v>995957.6483</v>
      </c>
      <c r="E31" s="56">
        <v>1585549.4735999999</v>
      </c>
      <c r="F31" s="57">
        <v>62.8146686611218</v>
      </c>
      <c r="G31" s="56">
        <v>1197659.602</v>
      </c>
      <c r="H31" s="57">
        <v>-16.841342344951201</v>
      </c>
      <c r="I31" s="56">
        <v>52949.650300000001</v>
      </c>
      <c r="J31" s="57">
        <v>5.3164560150102496</v>
      </c>
      <c r="K31" s="56">
        <v>15194.208699999999</v>
      </c>
      <c r="L31" s="57">
        <v>1.2686583629127</v>
      </c>
      <c r="M31" s="57">
        <v>2.48485737858794</v>
      </c>
      <c r="N31" s="56">
        <v>21794413.272799999</v>
      </c>
      <c r="O31" s="56">
        <v>292906045.5715</v>
      </c>
      <c r="P31" s="56">
        <v>38572</v>
      </c>
      <c r="Q31" s="56">
        <v>36824</v>
      </c>
      <c r="R31" s="57">
        <v>4.7469041929176603</v>
      </c>
      <c r="S31" s="56">
        <v>25.820741685678701</v>
      </c>
      <c r="T31" s="56">
        <v>26.983373503693201</v>
      </c>
      <c r="U31" s="58">
        <v>-4.5027049655175597</v>
      </c>
    </row>
    <row r="32" spans="1:21" ht="12" thickBot="1">
      <c r="A32" s="74"/>
      <c r="B32" s="71" t="s">
        <v>30</v>
      </c>
      <c r="C32" s="72"/>
      <c r="D32" s="56">
        <v>141221.87719999999</v>
      </c>
      <c r="E32" s="56">
        <v>152335.66099999999</v>
      </c>
      <c r="F32" s="57">
        <v>92.704410952075094</v>
      </c>
      <c r="G32" s="56">
        <v>121743.29580000001</v>
      </c>
      <c r="H32" s="57">
        <v>15.9997158545793</v>
      </c>
      <c r="I32" s="56">
        <v>30158.787100000001</v>
      </c>
      <c r="J32" s="57">
        <v>21.355605588848501</v>
      </c>
      <c r="K32" s="56">
        <v>31329.722099999999</v>
      </c>
      <c r="L32" s="57">
        <v>25.7342483576825</v>
      </c>
      <c r="M32" s="57">
        <v>-3.7374573456558001E-2</v>
      </c>
      <c r="N32" s="56">
        <v>2657213.2755999998</v>
      </c>
      <c r="O32" s="56">
        <v>29119185.471999999</v>
      </c>
      <c r="P32" s="56">
        <v>26637</v>
      </c>
      <c r="Q32" s="56">
        <v>26110</v>
      </c>
      <c r="R32" s="57">
        <v>2.0183837610111102</v>
      </c>
      <c r="S32" s="56">
        <v>5.3017185568945502</v>
      </c>
      <c r="T32" s="56">
        <v>5.2879746036001496</v>
      </c>
      <c r="U32" s="58">
        <v>0.25923581470611401</v>
      </c>
    </row>
    <row r="33" spans="1:21" ht="12" thickBot="1">
      <c r="A33" s="74"/>
      <c r="B33" s="71" t="s">
        <v>69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30.065799999999999</v>
      </c>
      <c r="O33" s="56">
        <v>492.3458</v>
      </c>
      <c r="P33" s="59"/>
      <c r="Q33" s="56">
        <v>1</v>
      </c>
      <c r="R33" s="59"/>
      <c r="S33" s="59"/>
      <c r="T33" s="56">
        <v>2.1238999999999999</v>
      </c>
      <c r="U33" s="60"/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223450.3738</v>
      </c>
      <c r="E35" s="56">
        <v>247197.83429999999</v>
      </c>
      <c r="F35" s="57">
        <v>90.393337964611803</v>
      </c>
      <c r="G35" s="56">
        <v>197836.17110000001</v>
      </c>
      <c r="H35" s="57">
        <v>12.9471787477391</v>
      </c>
      <c r="I35" s="56">
        <v>30078.493299999998</v>
      </c>
      <c r="J35" s="57">
        <v>13.4609277167385</v>
      </c>
      <c r="K35" s="56">
        <v>25254.667000000001</v>
      </c>
      <c r="L35" s="57">
        <v>12.765444690715601</v>
      </c>
      <c r="M35" s="57">
        <v>0.191007321537837</v>
      </c>
      <c r="N35" s="56">
        <v>4409043.9582000002</v>
      </c>
      <c r="O35" s="56">
        <v>46827284.085699998</v>
      </c>
      <c r="P35" s="56">
        <v>15343</v>
      </c>
      <c r="Q35" s="56">
        <v>15206</v>
      </c>
      <c r="R35" s="57">
        <v>0.90096014731026997</v>
      </c>
      <c r="S35" s="56">
        <v>14.563669021703699</v>
      </c>
      <c r="T35" s="56">
        <v>14.6592375312377</v>
      </c>
      <c r="U35" s="58">
        <v>-0.65621176498544198</v>
      </c>
    </row>
    <row r="36" spans="1:21" ht="12" customHeight="1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2.5640999999999998</v>
      </c>
      <c r="O36" s="56">
        <v>434485.3518</v>
      </c>
      <c r="P36" s="59"/>
      <c r="Q36" s="59"/>
      <c r="R36" s="59"/>
      <c r="S36" s="59"/>
      <c r="T36" s="59"/>
      <c r="U36" s="60"/>
    </row>
    <row r="37" spans="1:21" ht="12" customHeight="1" thickBot="1">
      <c r="A37" s="74"/>
      <c r="B37" s="71" t="s">
        <v>64</v>
      </c>
      <c r="C37" s="72"/>
      <c r="D37" s="56">
        <v>336677.82</v>
      </c>
      <c r="E37" s="59"/>
      <c r="F37" s="59"/>
      <c r="G37" s="56">
        <v>63567.62</v>
      </c>
      <c r="H37" s="57">
        <v>429.637290180126</v>
      </c>
      <c r="I37" s="56">
        <v>3069.65</v>
      </c>
      <c r="J37" s="57">
        <v>0.91174702271744601</v>
      </c>
      <c r="K37" s="56">
        <v>2580.69</v>
      </c>
      <c r="L37" s="57">
        <v>4.0597555799635101</v>
      </c>
      <c r="M37" s="57">
        <v>0.189468707981199</v>
      </c>
      <c r="N37" s="56">
        <v>3319654.89</v>
      </c>
      <c r="O37" s="56">
        <v>38260620.909999996</v>
      </c>
      <c r="P37" s="56">
        <v>106</v>
      </c>
      <c r="Q37" s="56">
        <v>96</v>
      </c>
      <c r="R37" s="57">
        <v>10.4166666666667</v>
      </c>
      <c r="S37" s="56">
        <v>3176.2058490566001</v>
      </c>
      <c r="T37" s="56">
        <v>1295.46020833333</v>
      </c>
      <c r="U37" s="58">
        <v>59.213594146673103</v>
      </c>
    </row>
    <row r="38" spans="1:21" ht="12" thickBot="1">
      <c r="A38" s="74"/>
      <c r="B38" s="71" t="s">
        <v>35</v>
      </c>
      <c r="C38" s="72"/>
      <c r="D38" s="56">
        <v>314660</v>
      </c>
      <c r="E38" s="59"/>
      <c r="F38" s="59"/>
      <c r="G38" s="56">
        <v>216377.04</v>
      </c>
      <c r="H38" s="57">
        <v>45.422083599997499</v>
      </c>
      <c r="I38" s="56">
        <v>-33131.199999999997</v>
      </c>
      <c r="J38" s="57">
        <v>-10.5292061272485</v>
      </c>
      <c r="K38" s="56">
        <v>-25635.37</v>
      </c>
      <c r="L38" s="57">
        <v>-11.8475463015854</v>
      </c>
      <c r="M38" s="57">
        <v>0.29240186507938098</v>
      </c>
      <c r="N38" s="56">
        <v>4799250.6900000004</v>
      </c>
      <c r="O38" s="56">
        <v>92585629.519999996</v>
      </c>
      <c r="P38" s="56">
        <v>155</v>
      </c>
      <c r="Q38" s="56">
        <v>190</v>
      </c>
      <c r="R38" s="57">
        <v>-18.421052631578998</v>
      </c>
      <c r="S38" s="56">
        <v>2030.0645161290299</v>
      </c>
      <c r="T38" s="56">
        <v>2317.4772105263201</v>
      </c>
      <c r="U38" s="58">
        <v>-14.157810853486</v>
      </c>
    </row>
    <row r="39" spans="1:21" ht="12" thickBot="1">
      <c r="A39" s="74"/>
      <c r="B39" s="71" t="s">
        <v>36</v>
      </c>
      <c r="C39" s="72"/>
      <c r="D39" s="56">
        <v>501965.84</v>
      </c>
      <c r="E39" s="59"/>
      <c r="F39" s="59"/>
      <c r="G39" s="56">
        <v>71529.89</v>
      </c>
      <c r="H39" s="57">
        <v>601.75676210322695</v>
      </c>
      <c r="I39" s="56">
        <v>-12599.78</v>
      </c>
      <c r="J39" s="57">
        <v>-2.5100871405910801</v>
      </c>
      <c r="K39" s="56">
        <v>-5929.94</v>
      </c>
      <c r="L39" s="57">
        <v>-8.2901567442645305</v>
      </c>
      <c r="M39" s="57">
        <v>1.12477360647831</v>
      </c>
      <c r="N39" s="56">
        <v>5426979.5499999998</v>
      </c>
      <c r="O39" s="56">
        <v>90128037.329999998</v>
      </c>
      <c r="P39" s="56">
        <v>181</v>
      </c>
      <c r="Q39" s="56">
        <v>192</v>
      </c>
      <c r="R39" s="57">
        <v>-5.7291666666666599</v>
      </c>
      <c r="S39" s="56">
        <v>2773.2919337016601</v>
      </c>
      <c r="T39" s="56">
        <v>2616.4617187499998</v>
      </c>
      <c r="U39" s="58">
        <v>5.6550200520118903</v>
      </c>
    </row>
    <row r="40" spans="1:21" ht="12" thickBot="1">
      <c r="A40" s="74"/>
      <c r="B40" s="71" t="s">
        <v>37</v>
      </c>
      <c r="C40" s="72"/>
      <c r="D40" s="56">
        <v>344865.18</v>
      </c>
      <c r="E40" s="59"/>
      <c r="F40" s="59"/>
      <c r="G40" s="56">
        <v>140984.79999999999</v>
      </c>
      <c r="H40" s="57">
        <v>144.61160352037999</v>
      </c>
      <c r="I40" s="56">
        <v>-77733.45</v>
      </c>
      <c r="J40" s="57">
        <v>-22.5402431176148</v>
      </c>
      <c r="K40" s="56">
        <v>-21873.45</v>
      </c>
      <c r="L40" s="57">
        <v>-15.514757619261101</v>
      </c>
      <c r="M40" s="57">
        <v>2.5537809536218599</v>
      </c>
      <c r="N40" s="56">
        <v>4740647.3099999996</v>
      </c>
      <c r="O40" s="56">
        <v>65524761.32</v>
      </c>
      <c r="P40" s="56">
        <v>192</v>
      </c>
      <c r="Q40" s="56">
        <v>221</v>
      </c>
      <c r="R40" s="57">
        <v>-13.1221719457014</v>
      </c>
      <c r="S40" s="56">
        <v>1796.1728125</v>
      </c>
      <c r="T40" s="56">
        <v>1715.6255203619901</v>
      </c>
      <c r="U40" s="58">
        <v>4.48438432969595</v>
      </c>
    </row>
    <row r="41" spans="1:21" ht="12" thickBot="1">
      <c r="A41" s="74"/>
      <c r="B41" s="71" t="s">
        <v>66</v>
      </c>
      <c r="C41" s="72"/>
      <c r="D41" s="59"/>
      <c r="E41" s="59"/>
      <c r="F41" s="59"/>
      <c r="G41" s="56">
        <v>5.38</v>
      </c>
      <c r="H41" s="59"/>
      <c r="I41" s="59"/>
      <c r="J41" s="59"/>
      <c r="K41" s="56">
        <v>5.12</v>
      </c>
      <c r="L41" s="57">
        <v>95.167286245353196</v>
      </c>
      <c r="M41" s="59"/>
      <c r="N41" s="56">
        <v>5.0599999999999996</v>
      </c>
      <c r="O41" s="56">
        <v>1385.91</v>
      </c>
      <c r="P41" s="59"/>
      <c r="Q41" s="59"/>
      <c r="R41" s="59"/>
      <c r="S41" s="59"/>
      <c r="T41" s="59"/>
      <c r="U41" s="60"/>
    </row>
    <row r="42" spans="1:21" ht="12" customHeight="1" thickBot="1">
      <c r="A42" s="74"/>
      <c r="B42" s="71" t="s">
        <v>32</v>
      </c>
      <c r="C42" s="72"/>
      <c r="D42" s="56">
        <v>40231.623399999997</v>
      </c>
      <c r="E42" s="59"/>
      <c r="F42" s="59"/>
      <c r="G42" s="56">
        <v>141768.3763</v>
      </c>
      <c r="H42" s="57">
        <v>-71.621581307480895</v>
      </c>
      <c r="I42" s="56">
        <v>3274.3454999999999</v>
      </c>
      <c r="J42" s="57">
        <v>8.1387357090840204</v>
      </c>
      <c r="K42" s="56">
        <v>8713.7430999999997</v>
      </c>
      <c r="L42" s="57">
        <v>6.1464646259054296</v>
      </c>
      <c r="M42" s="57">
        <v>-0.62423203640235803</v>
      </c>
      <c r="N42" s="56">
        <v>788682.90469999996</v>
      </c>
      <c r="O42" s="56">
        <v>17076105.5429</v>
      </c>
      <c r="P42" s="56">
        <v>83</v>
      </c>
      <c r="Q42" s="56">
        <v>80</v>
      </c>
      <c r="R42" s="57">
        <v>3.7500000000000102</v>
      </c>
      <c r="S42" s="56">
        <v>484.718354216867</v>
      </c>
      <c r="T42" s="56">
        <v>401.30342124999999</v>
      </c>
      <c r="U42" s="58">
        <v>17.208948710356999</v>
      </c>
    </row>
    <row r="43" spans="1:21" ht="12" thickBot="1">
      <c r="A43" s="74"/>
      <c r="B43" s="71" t="s">
        <v>33</v>
      </c>
      <c r="C43" s="72"/>
      <c r="D43" s="56">
        <v>361281.4486</v>
      </c>
      <c r="E43" s="56">
        <v>1229607.0074</v>
      </c>
      <c r="F43" s="57">
        <v>29.381863182768299</v>
      </c>
      <c r="G43" s="56">
        <v>282589.66700000002</v>
      </c>
      <c r="H43" s="57">
        <v>27.846659234005202</v>
      </c>
      <c r="I43" s="56">
        <v>17187.031299999999</v>
      </c>
      <c r="J43" s="57">
        <v>4.7572415817644096</v>
      </c>
      <c r="K43" s="56">
        <v>17917.981299999999</v>
      </c>
      <c r="L43" s="57">
        <v>6.3406356963504997</v>
      </c>
      <c r="M43" s="57">
        <v>-4.0794216031468003E-2</v>
      </c>
      <c r="N43" s="56">
        <v>7374265.5806999998</v>
      </c>
      <c r="O43" s="56">
        <v>111971521.3873</v>
      </c>
      <c r="P43" s="56">
        <v>1793</v>
      </c>
      <c r="Q43" s="56">
        <v>1809</v>
      </c>
      <c r="R43" s="57">
        <v>-0.88446655610834302</v>
      </c>
      <c r="S43" s="56">
        <v>201.49550953708899</v>
      </c>
      <c r="T43" s="56">
        <v>207.49786406854599</v>
      </c>
      <c r="U43" s="58">
        <v>-2.9789023811236102</v>
      </c>
    </row>
    <row r="44" spans="1:21" ht="12" thickBot="1">
      <c r="A44" s="74"/>
      <c r="B44" s="71" t="s">
        <v>38</v>
      </c>
      <c r="C44" s="72"/>
      <c r="D44" s="56">
        <v>203307.78</v>
      </c>
      <c r="E44" s="59"/>
      <c r="F44" s="59"/>
      <c r="G44" s="56">
        <v>50360.71</v>
      </c>
      <c r="H44" s="57">
        <v>303.70316462972801</v>
      </c>
      <c r="I44" s="56">
        <v>-42922.47</v>
      </c>
      <c r="J44" s="57">
        <v>-21.112064673570298</v>
      </c>
      <c r="K44" s="56">
        <v>-3975.18</v>
      </c>
      <c r="L44" s="57">
        <v>-7.8934153231755504</v>
      </c>
      <c r="M44" s="57">
        <v>9.7976167116960706</v>
      </c>
      <c r="N44" s="56">
        <v>2473445.85</v>
      </c>
      <c r="O44" s="56">
        <v>43737636.289999999</v>
      </c>
      <c r="P44" s="56">
        <v>128</v>
      </c>
      <c r="Q44" s="56">
        <v>170</v>
      </c>
      <c r="R44" s="57">
        <v>-24.705882352941199</v>
      </c>
      <c r="S44" s="56">
        <v>1588.34203125</v>
      </c>
      <c r="T44" s="56">
        <v>1288.73882352941</v>
      </c>
      <c r="U44" s="58">
        <v>18.862638010328599</v>
      </c>
    </row>
    <row r="45" spans="1:21" ht="12" thickBot="1">
      <c r="A45" s="74"/>
      <c r="B45" s="71" t="s">
        <v>39</v>
      </c>
      <c r="C45" s="72"/>
      <c r="D45" s="56">
        <v>222399.21</v>
      </c>
      <c r="E45" s="59"/>
      <c r="F45" s="59"/>
      <c r="G45" s="56">
        <v>36431.64</v>
      </c>
      <c r="H45" s="57">
        <v>510.45621333544102</v>
      </c>
      <c r="I45" s="56">
        <v>30237.87</v>
      </c>
      <c r="J45" s="57">
        <v>13.596212864245301</v>
      </c>
      <c r="K45" s="56">
        <v>4879.84</v>
      </c>
      <c r="L45" s="57">
        <v>13.394510925118899</v>
      </c>
      <c r="M45" s="57">
        <v>5.1964879996065401</v>
      </c>
      <c r="N45" s="56">
        <v>1386011.76</v>
      </c>
      <c r="O45" s="56">
        <v>19063997.329999998</v>
      </c>
      <c r="P45" s="56">
        <v>148</v>
      </c>
      <c r="Q45" s="56">
        <v>147</v>
      </c>
      <c r="R45" s="57">
        <v>0.68027210884353795</v>
      </c>
      <c r="S45" s="56">
        <v>1502.69736486486</v>
      </c>
      <c r="T45" s="56">
        <v>1377.5982993197299</v>
      </c>
      <c r="U45" s="58">
        <v>8.3249673866558496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-2123.3330999999998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34416.619599999998</v>
      </c>
      <c r="E47" s="62"/>
      <c r="F47" s="62"/>
      <c r="G47" s="61">
        <v>29446.812099999999</v>
      </c>
      <c r="H47" s="63">
        <v>16.877234395094298</v>
      </c>
      <c r="I47" s="61">
        <v>2527.2615000000001</v>
      </c>
      <c r="J47" s="63">
        <v>7.3431427297990703</v>
      </c>
      <c r="K47" s="61">
        <v>1615.7168999999999</v>
      </c>
      <c r="L47" s="63">
        <v>5.4868992083526802</v>
      </c>
      <c r="M47" s="63">
        <v>0.56417346380420996</v>
      </c>
      <c r="N47" s="61">
        <v>247339.4595</v>
      </c>
      <c r="O47" s="61">
        <v>6047388.9813999999</v>
      </c>
      <c r="P47" s="61">
        <v>18</v>
      </c>
      <c r="Q47" s="61">
        <v>9</v>
      </c>
      <c r="R47" s="63">
        <v>100</v>
      </c>
      <c r="S47" s="61">
        <v>1912.03442222222</v>
      </c>
      <c r="T47" s="61">
        <v>812.29944444444402</v>
      </c>
      <c r="U47" s="64">
        <v>57.516484274359101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3" workbookViewId="0">
      <selection activeCell="F37" sqref="F37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92531</v>
      </c>
      <c r="D2" s="37">
        <v>824880.18714529905</v>
      </c>
      <c r="E2" s="37">
        <v>643151.82038461498</v>
      </c>
      <c r="F2" s="37">
        <v>181708.443683761</v>
      </c>
      <c r="G2" s="37">
        <v>643151.82038461498</v>
      </c>
      <c r="H2" s="37">
        <v>0.220289971040111</v>
      </c>
    </row>
    <row r="3" spans="1:8">
      <c r="A3" s="37">
        <v>2</v>
      </c>
      <c r="B3" s="37">
        <v>13</v>
      </c>
      <c r="C3" s="37">
        <v>19209</v>
      </c>
      <c r="D3" s="37">
        <v>162915.83881709399</v>
      </c>
      <c r="E3" s="37">
        <v>129319.17378803399</v>
      </c>
      <c r="F3" s="37">
        <v>33596.665029059797</v>
      </c>
      <c r="G3" s="37">
        <v>129319.17378803399</v>
      </c>
      <c r="H3" s="37">
        <v>0.206220986694724</v>
      </c>
    </row>
    <row r="4" spans="1:8">
      <c r="A4" s="37">
        <v>3</v>
      </c>
      <c r="B4" s="37">
        <v>14</v>
      </c>
      <c r="C4" s="37">
        <v>143873</v>
      </c>
      <c r="D4" s="37">
        <v>187182.76340193601</v>
      </c>
      <c r="E4" s="37">
        <v>141101.500008045</v>
      </c>
      <c r="F4" s="37">
        <v>46081.2292058569</v>
      </c>
      <c r="G4" s="37">
        <v>141101.500008045</v>
      </c>
      <c r="H4" s="37">
        <v>0.246183124903568</v>
      </c>
    </row>
    <row r="5" spans="1:8">
      <c r="A5" s="37">
        <v>4</v>
      </c>
      <c r="B5" s="37">
        <v>15</v>
      </c>
      <c r="C5" s="37">
        <v>4001</v>
      </c>
      <c r="D5" s="37">
        <v>56633.3656888435</v>
      </c>
      <c r="E5" s="37">
        <v>46496.767667143198</v>
      </c>
      <c r="F5" s="37">
        <v>10136.5040046063</v>
      </c>
      <c r="G5" s="37">
        <v>46496.767667143198</v>
      </c>
      <c r="H5" s="37">
        <v>0.178984962467968</v>
      </c>
    </row>
    <row r="6" spans="1:8">
      <c r="A6" s="37">
        <v>5</v>
      </c>
      <c r="B6" s="37">
        <v>16</v>
      </c>
      <c r="C6" s="37">
        <v>2787</v>
      </c>
      <c r="D6" s="37">
        <v>149714.76207350401</v>
      </c>
      <c r="E6" s="37">
        <v>133246.11092307701</v>
      </c>
      <c r="F6" s="37">
        <v>16450.4289282051</v>
      </c>
      <c r="G6" s="37">
        <v>133246.11092307701</v>
      </c>
      <c r="H6" s="37">
        <v>0.109891844825191</v>
      </c>
    </row>
    <row r="7" spans="1:8">
      <c r="A7" s="37">
        <v>6</v>
      </c>
      <c r="B7" s="37">
        <v>17</v>
      </c>
      <c r="C7" s="37">
        <v>31027</v>
      </c>
      <c r="D7" s="37">
        <v>349959.62735726498</v>
      </c>
      <c r="E7" s="37">
        <v>291962.13249572599</v>
      </c>
      <c r="F7" s="37">
        <v>57983.597425640997</v>
      </c>
      <c r="G7" s="37">
        <v>291962.13249572599</v>
      </c>
      <c r="H7" s="37">
        <v>0.16569311315405899</v>
      </c>
    </row>
    <row r="8" spans="1:8">
      <c r="A8" s="37">
        <v>7</v>
      </c>
      <c r="B8" s="37">
        <v>18</v>
      </c>
      <c r="C8" s="37">
        <v>54597</v>
      </c>
      <c r="D8" s="37">
        <v>111774.61856153799</v>
      </c>
      <c r="E8" s="37">
        <v>93614.657908547</v>
      </c>
      <c r="F8" s="37">
        <v>18129.182875213701</v>
      </c>
      <c r="G8" s="37">
        <v>93614.657908547</v>
      </c>
      <c r="H8" s="37">
        <v>0.16223876634324799</v>
      </c>
    </row>
    <row r="9" spans="1:8">
      <c r="A9" s="37">
        <v>8</v>
      </c>
      <c r="B9" s="37">
        <v>19</v>
      </c>
      <c r="C9" s="37">
        <v>21798</v>
      </c>
      <c r="D9" s="37">
        <v>114088.886506838</v>
      </c>
      <c r="E9" s="37">
        <v>117504.844682906</v>
      </c>
      <c r="F9" s="37">
        <v>-3433.60774871795</v>
      </c>
      <c r="G9" s="37">
        <v>117504.844682906</v>
      </c>
      <c r="H9" s="37">
        <v>-3.0100556818709E-2</v>
      </c>
    </row>
    <row r="10" spans="1:8">
      <c r="A10" s="37">
        <v>9</v>
      </c>
      <c r="B10" s="37">
        <v>21</v>
      </c>
      <c r="C10" s="37">
        <v>354556</v>
      </c>
      <c r="D10" s="37">
        <v>1320509.2079609199</v>
      </c>
      <c r="E10" s="37">
        <v>1290237.0936666699</v>
      </c>
      <c r="F10" s="37">
        <v>19316.571975213701</v>
      </c>
      <c r="G10" s="37">
        <v>1290237.0936666699</v>
      </c>
      <c r="H10" s="37">
        <v>1.47505004812045E-2</v>
      </c>
    </row>
    <row r="11" spans="1:8">
      <c r="A11" s="37">
        <v>10</v>
      </c>
      <c r="B11" s="37">
        <v>22</v>
      </c>
      <c r="C11" s="37">
        <v>65488.805999999997</v>
      </c>
      <c r="D11" s="37">
        <v>807962.55737350404</v>
      </c>
      <c r="E11" s="37">
        <v>723794.93051709398</v>
      </c>
      <c r="F11" s="37">
        <v>84166.729420512798</v>
      </c>
      <c r="G11" s="37">
        <v>723794.93051709398</v>
      </c>
      <c r="H11" s="37">
        <v>0.10417168733849599</v>
      </c>
    </row>
    <row r="12" spans="1:8">
      <c r="A12" s="37">
        <v>11</v>
      </c>
      <c r="B12" s="37">
        <v>23</v>
      </c>
      <c r="C12" s="37">
        <v>260868.584</v>
      </c>
      <c r="D12" s="37">
        <v>1988418.53971368</v>
      </c>
      <c r="E12" s="37">
        <v>1714151.43138718</v>
      </c>
      <c r="F12" s="37">
        <v>274250.45012136799</v>
      </c>
      <c r="G12" s="37">
        <v>1714151.43138718</v>
      </c>
      <c r="H12" s="37">
        <v>0.13792506065891499</v>
      </c>
    </row>
    <row r="13" spans="1:8">
      <c r="A13" s="37">
        <v>12</v>
      </c>
      <c r="B13" s="37">
        <v>24</v>
      </c>
      <c r="C13" s="37">
        <v>19172</v>
      </c>
      <c r="D13" s="37">
        <v>580462.49311025604</v>
      </c>
      <c r="E13" s="37">
        <v>545788.92544017104</v>
      </c>
      <c r="F13" s="37">
        <v>34672.8497213675</v>
      </c>
      <c r="G13" s="37">
        <v>545788.92544017104</v>
      </c>
      <c r="H13" s="37">
        <v>5.9733217939662499E-2</v>
      </c>
    </row>
    <row r="14" spans="1:8">
      <c r="A14" s="37">
        <v>13</v>
      </c>
      <c r="B14" s="37">
        <v>25</v>
      </c>
      <c r="C14" s="37">
        <v>113308</v>
      </c>
      <c r="D14" s="37">
        <v>1916259.29900304</v>
      </c>
      <c r="E14" s="37">
        <v>2333930.2963</v>
      </c>
      <c r="F14" s="37">
        <v>-417686.3211</v>
      </c>
      <c r="G14" s="37">
        <v>2333930.2963</v>
      </c>
      <c r="H14" s="37">
        <v>-0.21797136821077601</v>
      </c>
    </row>
    <row r="15" spans="1:8">
      <c r="A15" s="37">
        <v>14</v>
      </c>
      <c r="B15" s="37">
        <v>26</v>
      </c>
      <c r="C15" s="37">
        <v>88623</v>
      </c>
      <c r="D15" s="37">
        <v>465613.20624054899</v>
      </c>
      <c r="E15" s="37">
        <v>415273.27656548697</v>
      </c>
      <c r="F15" s="37">
        <v>50336.584088495598</v>
      </c>
      <c r="G15" s="37">
        <v>415273.27656548697</v>
      </c>
      <c r="H15" s="37">
        <v>0.108108930549268</v>
      </c>
    </row>
    <row r="16" spans="1:8">
      <c r="A16" s="37">
        <v>15</v>
      </c>
      <c r="B16" s="37">
        <v>27</v>
      </c>
      <c r="C16" s="37">
        <v>250453.29699999999</v>
      </c>
      <c r="D16" s="37">
        <v>1803685.6256732801</v>
      </c>
      <c r="E16" s="37">
        <v>1747944.4143203101</v>
      </c>
      <c r="F16" s="37">
        <v>55734.4429542168</v>
      </c>
      <c r="G16" s="37">
        <v>1747944.4143203101</v>
      </c>
      <c r="H16" s="37">
        <v>3.09004248341831E-2</v>
      </c>
    </row>
    <row r="17" spans="1:8">
      <c r="A17" s="37">
        <v>16</v>
      </c>
      <c r="B17" s="37">
        <v>29</v>
      </c>
      <c r="C17" s="37">
        <v>277877</v>
      </c>
      <c r="D17" s="37">
        <v>3486623.7945854701</v>
      </c>
      <c r="E17" s="37">
        <v>3481574.3121846202</v>
      </c>
      <c r="F17" s="37">
        <v>-6779.3039239316204</v>
      </c>
      <c r="G17" s="37">
        <v>3481574.3121846202</v>
      </c>
      <c r="H17" s="37">
        <v>-1.9509939169979999E-3</v>
      </c>
    </row>
    <row r="18" spans="1:8">
      <c r="A18" s="37">
        <v>17</v>
      </c>
      <c r="B18" s="37">
        <v>31</v>
      </c>
      <c r="C18" s="37">
        <v>37467.478000000003</v>
      </c>
      <c r="D18" s="37">
        <v>334572.440150132</v>
      </c>
      <c r="E18" s="37">
        <v>281256.631612567</v>
      </c>
      <c r="F18" s="37">
        <v>53314.059135856303</v>
      </c>
      <c r="G18" s="37">
        <v>281256.631612567</v>
      </c>
      <c r="H18" s="37">
        <v>0.159350656259204</v>
      </c>
    </row>
    <row r="19" spans="1:8">
      <c r="A19" s="37">
        <v>18</v>
      </c>
      <c r="B19" s="37">
        <v>32</v>
      </c>
      <c r="C19" s="37">
        <v>24504.760999999999</v>
      </c>
      <c r="D19" s="37">
        <v>377720.11631455302</v>
      </c>
      <c r="E19" s="37">
        <v>338339.839490566</v>
      </c>
      <c r="F19" s="37">
        <v>39380.276823986802</v>
      </c>
      <c r="G19" s="37">
        <v>338339.839490566</v>
      </c>
      <c r="H19" s="37">
        <v>0.10425782245389401</v>
      </c>
    </row>
    <row r="20" spans="1:8">
      <c r="A20" s="37">
        <v>19</v>
      </c>
      <c r="B20" s="37">
        <v>33</v>
      </c>
      <c r="C20" s="37">
        <v>61907.713000000003</v>
      </c>
      <c r="D20" s="37">
        <v>726567.30852028599</v>
      </c>
      <c r="E20" s="37">
        <v>577584.31972524198</v>
      </c>
      <c r="F20" s="37">
        <v>148980.002544382</v>
      </c>
      <c r="G20" s="37">
        <v>577584.31972524198</v>
      </c>
      <c r="H20" s="37">
        <v>0.20504723116461601</v>
      </c>
    </row>
    <row r="21" spans="1:8">
      <c r="A21" s="37">
        <v>20</v>
      </c>
      <c r="B21" s="37">
        <v>34</v>
      </c>
      <c r="C21" s="37">
        <v>52008.252</v>
      </c>
      <c r="D21" s="37">
        <v>287700.56776935898</v>
      </c>
      <c r="E21" s="37">
        <v>210709.885952315</v>
      </c>
      <c r="F21" s="37">
        <v>76988.560364052595</v>
      </c>
      <c r="G21" s="37">
        <v>210709.885952315</v>
      </c>
      <c r="H21" s="37">
        <v>0.26760158544405899</v>
      </c>
    </row>
    <row r="22" spans="1:8">
      <c r="A22" s="37">
        <v>21</v>
      </c>
      <c r="B22" s="37">
        <v>35</v>
      </c>
      <c r="C22" s="37">
        <v>38149.542999999998</v>
      </c>
      <c r="D22" s="37">
        <v>1185268.3547849599</v>
      </c>
      <c r="E22" s="37">
        <v>1125796.20384071</v>
      </c>
      <c r="F22" s="37">
        <v>59470.325844247804</v>
      </c>
      <c r="G22" s="37">
        <v>1125796.20384071</v>
      </c>
      <c r="H22" s="37">
        <v>5.0174643723429002E-2</v>
      </c>
    </row>
    <row r="23" spans="1:8">
      <c r="A23" s="37">
        <v>22</v>
      </c>
      <c r="B23" s="37">
        <v>36</v>
      </c>
      <c r="C23" s="37">
        <v>184894.655</v>
      </c>
      <c r="D23" s="37">
        <v>816762.84227876097</v>
      </c>
      <c r="E23" s="37">
        <v>684315.29763226095</v>
      </c>
      <c r="F23" s="37">
        <v>132446.47994650001</v>
      </c>
      <c r="G23" s="37">
        <v>684315.29763226095</v>
      </c>
      <c r="H23" s="37">
        <v>0.16216047761089999</v>
      </c>
    </row>
    <row r="24" spans="1:8">
      <c r="A24" s="37">
        <v>23</v>
      </c>
      <c r="B24" s="37">
        <v>37</v>
      </c>
      <c r="C24" s="37">
        <v>247832.35</v>
      </c>
      <c r="D24" s="37">
        <v>1928347.86670265</v>
      </c>
      <c r="E24" s="37">
        <v>1763640.05001093</v>
      </c>
      <c r="F24" s="37">
        <v>164700.98669172201</v>
      </c>
      <c r="G24" s="37">
        <v>1763640.05001093</v>
      </c>
      <c r="H24" s="37">
        <v>8.5410714991239395E-2</v>
      </c>
    </row>
    <row r="25" spans="1:8">
      <c r="A25" s="37">
        <v>24</v>
      </c>
      <c r="B25" s="37">
        <v>38</v>
      </c>
      <c r="C25" s="37">
        <v>207786.429</v>
      </c>
      <c r="D25" s="37">
        <v>995957.52417256602</v>
      </c>
      <c r="E25" s="37">
        <v>943007.98436017695</v>
      </c>
      <c r="F25" s="37">
        <v>52949.539812389397</v>
      </c>
      <c r="G25" s="37">
        <v>943007.98436017695</v>
      </c>
      <c r="H25" s="37">
        <v>5.31644558400012E-2</v>
      </c>
    </row>
    <row r="26" spans="1:8">
      <c r="A26" s="37">
        <v>25</v>
      </c>
      <c r="B26" s="37">
        <v>39</v>
      </c>
      <c r="C26" s="37">
        <v>80916.137000000002</v>
      </c>
      <c r="D26" s="37">
        <v>141221.81294478499</v>
      </c>
      <c r="E26" s="37">
        <v>111063.127287304</v>
      </c>
      <c r="F26" s="37">
        <v>30158.5147173101</v>
      </c>
      <c r="G26" s="37">
        <v>111063.127287304</v>
      </c>
      <c r="H26" s="37">
        <v>0.213554482791843</v>
      </c>
    </row>
    <row r="27" spans="1:8">
      <c r="A27" s="37">
        <v>26</v>
      </c>
      <c r="B27" s="37">
        <v>42</v>
      </c>
      <c r="C27" s="37">
        <v>10583.723</v>
      </c>
      <c r="D27" s="37">
        <v>223450.37270000001</v>
      </c>
      <c r="E27" s="37">
        <v>193371.8866</v>
      </c>
      <c r="F27" s="37">
        <v>30078.486099999998</v>
      </c>
      <c r="G27" s="37">
        <v>193371.8866</v>
      </c>
      <c r="H27" s="37">
        <v>0.13460924560811899</v>
      </c>
    </row>
    <row r="28" spans="1:8">
      <c r="A28" s="37">
        <v>27</v>
      </c>
      <c r="B28" s="37">
        <v>75</v>
      </c>
      <c r="C28" s="37">
        <v>90</v>
      </c>
      <c r="D28" s="37">
        <v>40231.623931623901</v>
      </c>
      <c r="E28" s="37">
        <v>36957.277777777803</v>
      </c>
      <c r="F28" s="37">
        <v>3274.3461538461502</v>
      </c>
      <c r="G28" s="37">
        <v>36957.277777777803</v>
      </c>
      <c r="H28" s="37">
        <v>8.1387372267425803E-2</v>
      </c>
    </row>
    <row r="29" spans="1:8">
      <c r="A29" s="37">
        <v>28</v>
      </c>
      <c r="B29" s="37">
        <v>76</v>
      </c>
      <c r="C29" s="37">
        <v>1916</v>
      </c>
      <c r="D29" s="37">
        <v>361281.44241282099</v>
      </c>
      <c r="E29" s="37">
        <v>344094.41565555503</v>
      </c>
      <c r="F29" s="37">
        <v>17183.727611965802</v>
      </c>
      <c r="G29" s="37">
        <v>344094.41565555503</v>
      </c>
      <c r="H29" s="37">
        <v>4.75637066127233E-2</v>
      </c>
    </row>
    <row r="30" spans="1:8">
      <c r="A30" s="37">
        <v>29</v>
      </c>
      <c r="B30" s="37">
        <v>99</v>
      </c>
      <c r="C30" s="37">
        <v>18</v>
      </c>
      <c r="D30" s="37">
        <v>34416.619771575497</v>
      </c>
      <c r="E30" s="37">
        <v>31889.3581272218</v>
      </c>
      <c r="F30" s="37">
        <v>2527.2616443536799</v>
      </c>
      <c r="G30" s="37">
        <v>31889.3581272218</v>
      </c>
      <c r="H30" s="37">
        <v>7.3431431126218E-2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211</v>
      </c>
      <c r="D34" s="34">
        <v>336677.82</v>
      </c>
      <c r="E34" s="34">
        <v>333608.17</v>
      </c>
      <c r="F34" s="30"/>
      <c r="G34" s="30"/>
      <c r="H34" s="30"/>
    </row>
    <row r="35" spans="1:8">
      <c r="A35" s="30"/>
      <c r="B35" s="33">
        <v>71</v>
      </c>
      <c r="C35" s="34">
        <v>139</v>
      </c>
      <c r="D35" s="34">
        <v>314660</v>
      </c>
      <c r="E35" s="34">
        <v>347791.2</v>
      </c>
      <c r="F35" s="30"/>
      <c r="G35" s="30"/>
      <c r="H35" s="30"/>
    </row>
    <row r="36" spans="1:8">
      <c r="A36" s="30"/>
      <c r="B36" s="33">
        <v>72</v>
      </c>
      <c r="C36" s="34">
        <v>167</v>
      </c>
      <c r="D36" s="34">
        <v>501965.84</v>
      </c>
      <c r="E36" s="34">
        <v>514565.62</v>
      </c>
      <c r="F36" s="30"/>
      <c r="G36" s="30"/>
      <c r="H36" s="30"/>
    </row>
    <row r="37" spans="1:8">
      <c r="A37" s="30"/>
      <c r="B37" s="33">
        <v>73</v>
      </c>
      <c r="C37" s="34">
        <v>178</v>
      </c>
      <c r="D37" s="34">
        <v>344865.18</v>
      </c>
      <c r="E37" s="34">
        <v>422598.63</v>
      </c>
      <c r="F37" s="30"/>
      <c r="G37" s="30"/>
      <c r="H37" s="30"/>
    </row>
    <row r="38" spans="1:8">
      <c r="A38" s="30"/>
      <c r="B38" s="33">
        <v>77</v>
      </c>
      <c r="C38" s="34">
        <v>126</v>
      </c>
      <c r="D38" s="34">
        <v>203307.78</v>
      </c>
      <c r="E38" s="34">
        <v>246230.25</v>
      </c>
      <c r="F38" s="30"/>
      <c r="G38" s="30"/>
      <c r="H38" s="30"/>
    </row>
    <row r="39" spans="1:8">
      <c r="A39" s="30"/>
      <c r="B39" s="33">
        <v>78</v>
      </c>
      <c r="C39" s="34">
        <v>144</v>
      </c>
      <c r="D39" s="34">
        <v>222399.21</v>
      </c>
      <c r="E39" s="34">
        <v>192161.34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2016-08-22T06:07:32Z</dcterms:modified>
</cp:coreProperties>
</file>