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<sst xmlns="http://schemas.openxmlformats.org/spreadsheetml/2006/main" count="112" uniqueCount="70">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</sst>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18424546.1534</v>
      </c>
      <c r="F3" s="25">
        <f>RA!I7</f>
        <v>1259507.5944000001</v>
      </c>
      <c r="G3" s="16">
        <f>E3-F3</f>
        <v>17165038.559</v>
      </c>
      <c r="H3" s="27">
        <f>RA!J7</f>
        <v>6.83603049927813</v>
      </c>
      <c r="I3" s="20">
        <f>SUM(I4:I38)</f>
        <v>18424552.049239766</v>
      </c>
      <c r="J3" s="21">
        <f>SUM(J4:J38)</f>
        <v>17165038.370436143</v>
      </c>
      <c r="K3" s="22">
        <f>E3-I3</f>
        <v>-5.8958397656679153</v>
      </c>
      <c r="L3" s="22">
        <f>G3-J3</f>
        <v>0.18856385722756386</v>
      </c>
    </row>
    <row r="4" spans="1:13" x14ac:dyDescent="0.15">
      <c r="A4" s="40">
        <f>RA!A8</f>
        <v>42082</v>
      </c>
      <c r="B4" s="12">
        <v>12</v>
      </c>
      <c r="C4" s="37" t="s">
        <v>6</v>
      </c>
      <c r="D4" s="37"/>
      <c r="E4" s="15">
        <f>VLOOKUP(C4,RA!B8:D36,3,0)</f>
        <v>583459.89850000001</v>
      </c>
      <c r="F4" s="25">
        <f>VLOOKUP(C4,RA!B8:I39,8,0)</f>
        <v>148192.0123</v>
      </c>
      <c r="G4" s="16">
        <f t="shared" ref="G4:G38" si="0">E4-F4</f>
        <v>435267.88620000001</v>
      </c>
      <c r="H4" s="27">
        <f>RA!J8</f>
        <v>25.398834209683098</v>
      </c>
      <c r="I4" s="20">
        <f>VLOOKUP(B4,RMS!B:D,3,FALSE)</f>
        <v>583460.62224871805</v>
      </c>
      <c r="J4" s="21">
        <f>VLOOKUP(B4,RMS!B:E,4,FALSE)</f>
        <v>435267.89863931597</v>
      </c>
      <c r="K4" s="22">
        <f t="shared" ref="K4:K38" si="1">E4-I4</f>
        <v>-0.72374871803913265</v>
      </c>
      <c r="L4" s="22">
        <f t="shared" ref="L4:L38" si="2">G4-J4</f>
        <v>-1.2439315964002162E-2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82477.5959</v>
      </c>
      <c r="F5" s="25">
        <f>VLOOKUP(C5,RA!B9:I40,8,0)</f>
        <v>20295.066200000001</v>
      </c>
      <c r="G5" s="16">
        <f t="shared" si="0"/>
        <v>62182.529699999999</v>
      </c>
      <c r="H5" s="27">
        <f>RA!J9</f>
        <v>24.6067625741744</v>
      </c>
      <c r="I5" s="20">
        <f>VLOOKUP(B5,RMS!B:D,3,FALSE)</f>
        <v>82477.640212502796</v>
      </c>
      <c r="J5" s="21">
        <f>VLOOKUP(B5,RMS!B:E,4,FALSE)</f>
        <v>62182.516186075198</v>
      </c>
      <c r="K5" s="22">
        <f t="shared" si="1"/>
        <v>-4.4312502795946784E-2</v>
      </c>
      <c r="L5" s="22">
        <f t="shared" si="2"/>
        <v>1.3513924801372923E-2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120333.0499</v>
      </c>
      <c r="F6" s="25">
        <f>VLOOKUP(C6,RA!B10:I41,8,0)</f>
        <v>22747.820299999999</v>
      </c>
      <c r="G6" s="16">
        <f t="shared" si="0"/>
        <v>97585.229599999991</v>
      </c>
      <c r="H6" s="27">
        <f>RA!J10</f>
        <v>18.904050316105199</v>
      </c>
      <c r="I6" s="20">
        <f>VLOOKUP(B6,RMS!B:D,3,FALSE)</f>
        <v>120334.77596837599</v>
      </c>
      <c r="J6" s="21">
        <f>VLOOKUP(B6,RMS!B:E,4,FALSE)</f>
        <v>97585.229093162401</v>
      </c>
      <c r="K6" s="22">
        <f>E6-I6</f>
        <v>-1.7260683759959647</v>
      </c>
      <c r="L6" s="22">
        <f t="shared" si="2"/>
        <v>5.068375903647393E-4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47742.294199999997</v>
      </c>
      <c r="F7" s="25">
        <f>VLOOKUP(C7,RA!B11:I42,8,0)</f>
        <v>11180.051299999999</v>
      </c>
      <c r="G7" s="16">
        <f t="shared" si="0"/>
        <v>36562.242899999997</v>
      </c>
      <c r="H7" s="27">
        <f>RA!J11</f>
        <v>23.417499069409999</v>
      </c>
      <c r="I7" s="20">
        <f>VLOOKUP(B7,RMS!B:D,3,FALSE)</f>
        <v>47742.333279487197</v>
      </c>
      <c r="J7" s="21">
        <f>VLOOKUP(B7,RMS!B:E,4,FALSE)</f>
        <v>36562.243125640998</v>
      </c>
      <c r="K7" s="22">
        <f t="shared" si="1"/>
        <v>-3.9079487200069707E-2</v>
      </c>
      <c r="L7" s="22">
        <f t="shared" si="2"/>
        <v>-2.2564100072486326E-4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137474.0227</v>
      </c>
      <c r="F8" s="25">
        <f>VLOOKUP(C8,RA!B12:I43,8,0)</f>
        <v>19050.5903</v>
      </c>
      <c r="G8" s="16">
        <f t="shared" si="0"/>
        <v>118423.43240000001</v>
      </c>
      <c r="H8" s="27">
        <f>RA!J12</f>
        <v>13.857592820698001</v>
      </c>
      <c r="I8" s="20">
        <f>VLOOKUP(B8,RMS!B:D,3,FALSE)</f>
        <v>137474.024857265</v>
      </c>
      <c r="J8" s="21">
        <f>VLOOKUP(B8,RMS!B:E,4,FALSE)</f>
        <v>118423.43302820501</v>
      </c>
      <c r="K8" s="22">
        <f t="shared" si="1"/>
        <v>-2.1572650002781302E-3</v>
      </c>
      <c r="L8" s="22">
        <f t="shared" si="2"/>
        <v>-6.2820500170346349E-4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231955.7874</v>
      </c>
      <c r="F9" s="25">
        <f>VLOOKUP(C9,RA!B13:I44,8,0)</f>
        <v>58966.938499999997</v>
      </c>
      <c r="G9" s="16">
        <f t="shared" si="0"/>
        <v>172988.84890000001</v>
      </c>
      <c r="H9" s="27">
        <f>RA!J13</f>
        <v>25.421628475392801</v>
      </c>
      <c r="I9" s="20">
        <f>VLOOKUP(B9,RMS!B:D,3,FALSE)</f>
        <v>231955.97929743599</v>
      </c>
      <c r="J9" s="21">
        <f>VLOOKUP(B9,RMS!B:E,4,FALSE)</f>
        <v>172988.84624444399</v>
      </c>
      <c r="K9" s="22">
        <f t="shared" si="1"/>
        <v>-0.19189743598690256</v>
      </c>
      <c r="L9" s="22">
        <f t="shared" si="2"/>
        <v>2.655556017998606E-3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125655.1881</v>
      </c>
      <c r="F10" s="25">
        <f>VLOOKUP(C10,RA!B14:I45,8,0)</f>
        <v>17001.9467</v>
      </c>
      <c r="G10" s="16">
        <f t="shared" si="0"/>
        <v>108653.2414</v>
      </c>
      <c r="H10" s="27">
        <f>RA!J14</f>
        <v>13.530636464026699</v>
      </c>
      <c r="I10" s="20">
        <f>VLOOKUP(B10,RMS!B:D,3,FALSE)</f>
        <v>125655.20462906</v>
      </c>
      <c r="J10" s="21">
        <f>VLOOKUP(B10,RMS!B:E,4,FALSE)</f>
        <v>108653.24280085501</v>
      </c>
      <c r="K10" s="22">
        <f t="shared" si="1"/>
        <v>-1.652905999799259E-2</v>
      </c>
      <c r="L10" s="22">
        <f t="shared" si="2"/>
        <v>-1.4008550060680136E-3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84988.419599999994</v>
      </c>
      <c r="F11" s="25">
        <f>VLOOKUP(C11,RA!B15:I46,8,0)</f>
        <v>15213.165300000001</v>
      </c>
      <c r="G11" s="16">
        <f t="shared" si="0"/>
        <v>69775.254300000001</v>
      </c>
      <c r="H11" s="27">
        <f>RA!J15</f>
        <v>17.900280263594901</v>
      </c>
      <c r="I11" s="20">
        <f>VLOOKUP(B11,RMS!B:D,3,FALSE)</f>
        <v>84988.514303418793</v>
      </c>
      <c r="J11" s="21">
        <f>VLOOKUP(B11,RMS!B:E,4,FALSE)</f>
        <v>69775.254439316195</v>
      </c>
      <c r="K11" s="22">
        <f t="shared" si="1"/>
        <v>-9.4703418799326755E-2</v>
      </c>
      <c r="L11" s="22">
        <f t="shared" si="2"/>
        <v>-1.3931619469076395E-4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578922.929</v>
      </c>
      <c r="F12" s="25">
        <f>VLOOKUP(C12,RA!B16:I47,8,0)</f>
        <v>51327.595300000001</v>
      </c>
      <c r="G12" s="16">
        <f t="shared" si="0"/>
        <v>527595.33369999996</v>
      </c>
      <c r="H12" s="27">
        <f>RA!J16</f>
        <v>8.8660498192152293</v>
      </c>
      <c r="I12" s="20">
        <f>VLOOKUP(B12,RMS!B:D,3,FALSE)</f>
        <v>578922.64117094001</v>
      </c>
      <c r="J12" s="21">
        <f>VLOOKUP(B12,RMS!B:E,4,FALSE)</f>
        <v>527595.33377008501</v>
      </c>
      <c r="K12" s="22">
        <f t="shared" si="1"/>
        <v>0.28782905999105424</v>
      </c>
      <c r="L12" s="22">
        <f t="shared" si="2"/>
        <v>-7.0085050538182259E-5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818471.40740000003</v>
      </c>
      <c r="F13" s="25">
        <f>VLOOKUP(C13,RA!B17:I48,8,0)</f>
        <v>57664.316400000003</v>
      </c>
      <c r="G13" s="16">
        <f t="shared" si="0"/>
        <v>760807.09100000001</v>
      </c>
      <c r="H13" s="27">
        <f>RA!J17</f>
        <v>7.0453672393003401</v>
      </c>
      <c r="I13" s="20">
        <f>VLOOKUP(B13,RMS!B:D,3,FALSE)</f>
        <v>818471.480518803</v>
      </c>
      <c r="J13" s="21">
        <f>VLOOKUP(B13,RMS!B:E,4,FALSE)</f>
        <v>760807.09142734995</v>
      </c>
      <c r="K13" s="22">
        <f t="shared" si="1"/>
        <v>-7.3118802974931896E-2</v>
      </c>
      <c r="L13" s="22">
        <f t="shared" si="2"/>
        <v>-4.2734993621706963E-4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1428813.4990999999</v>
      </c>
      <c r="F14" s="25">
        <f>VLOOKUP(C14,RA!B18:I49,8,0)</f>
        <v>156505.70749999999</v>
      </c>
      <c r="G14" s="16">
        <f t="shared" si="0"/>
        <v>1272307.7915999999</v>
      </c>
      <c r="H14" s="27">
        <f>RA!J18</f>
        <v>10.953543453962499</v>
      </c>
      <c r="I14" s="20">
        <f>VLOOKUP(B14,RMS!B:D,3,FALSE)</f>
        <v>1428813.67007238</v>
      </c>
      <c r="J14" s="21">
        <f>VLOOKUP(B14,RMS!B:E,4,FALSE)</f>
        <v>1272307.78239529</v>
      </c>
      <c r="K14" s="22">
        <f t="shared" si="1"/>
        <v>-0.17097238008864224</v>
      </c>
      <c r="L14" s="22">
        <f t="shared" si="2"/>
        <v>9.2047099024057388E-3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503506.65110000002</v>
      </c>
      <c r="F15" s="25">
        <f>VLOOKUP(C15,RA!B19:I50,8,0)</f>
        <v>60255.888099999996</v>
      </c>
      <c r="G15" s="16">
        <f t="shared" si="0"/>
        <v>443250.76300000004</v>
      </c>
      <c r="H15" s="27">
        <f>RA!J19</f>
        <v>11.967247695409799</v>
      </c>
      <c r="I15" s="20">
        <f>VLOOKUP(B15,RMS!B:D,3,FALSE)</f>
        <v>503506.68445726502</v>
      </c>
      <c r="J15" s="21">
        <f>VLOOKUP(B15,RMS!B:E,4,FALSE)</f>
        <v>443250.76365384599</v>
      </c>
      <c r="K15" s="22">
        <f t="shared" si="1"/>
        <v>-3.3357264997903258E-2</v>
      </c>
      <c r="L15" s="22">
        <f t="shared" si="2"/>
        <v>-6.5384595654904842E-4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786299.91070000001</v>
      </c>
      <c r="F16" s="25">
        <f>VLOOKUP(C16,RA!B20:I51,8,0)</f>
        <v>69794.496700000003</v>
      </c>
      <c r="G16" s="16">
        <f t="shared" si="0"/>
        <v>716505.41399999999</v>
      </c>
      <c r="H16" s="27">
        <f>RA!J20</f>
        <v>8.87632005933534</v>
      </c>
      <c r="I16" s="20">
        <f>VLOOKUP(B16,RMS!B:D,3,FALSE)</f>
        <v>786300.11</v>
      </c>
      <c r="J16" s="21">
        <f>VLOOKUP(B16,RMS!B:E,4,FALSE)</f>
        <v>716505.41399999999</v>
      </c>
      <c r="K16" s="22">
        <f t="shared" si="1"/>
        <v>-0.19929999997839332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341944.79989999998</v>
      </c>
      <c r="F17" s="25">
        <f>VLOOKUP(C17,RA!B21:I52,8,0)</f>
        <v>34119.053399999997</v>
      </c>
      <c r="G17" s="16">
        <f t="shared" si="0"/>
        <v>307825.74650000001</v>
      </c>
      <c r="H17" s="27">
        <f>RA!J21</f>
        <v>9.9779418812562604</v>
      </c>
      <c r="I17" s="20">
        <f>VLOOKUP(B17,RMS!B:D,3,FALSE)</f>
        <v>341944.86761745001</v>
      </c>
      <c r="J17" s="21">
        <f>VLOOKUP(B17,RMS!B:E,4,FALSE)</f>
        <v>307825.74634278798</v>
      </c>
      <c r="K17" s="22">
        <f t="shared" si="1"/>
        <v>-6.7717450030613691E-2</v>
      </c>
      <c r="L17" s="22">
        <f t="shared" si="2"/>
        <v>1.5721202362328768E-4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996885.75399999996</v>
      </c>
      <c r="F18" s="25">
        <f>VLOOKUP(C18,RA!B22:I53,8,0)</f>
        <v>96035.498300000007</v>
      </c>
      <c r="G18" s="16">
        <f t="shared" si="0"/>
        <v>900850.25569999998</v>
      </c>
      <c r="H18" s="27">
        <f>RA!J22</f>
        <v>9.6335510779101803</v>
      </c>
      <c r="I18" s="20">
        <f>VLOOKUP(B18,RMS!B:D,3,FALSE)</f>
        <v>996886.77989999996</v>
      </c>
      <c r="J18" s="21">
        <f>VLOOKUP(B18,RMS!B:E,4,FALSE)</f>
        <v>900850.25439999998</v>
      </c>
      <c r="K18" s="22">
        <f t="shared" si="1"/>
        <v>-1.0259000000078231</v>
      </c>
      <c r="L18" s="22">
        <f t="shared" si="2"/>
        <v>1.3000000035390258E-3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2820633.4550000001</v>
      </c>
      <c r="F19" s="25">
        <f>VLOOKUP(C19,RA!B23:I54,8,0)</f>
        <v>250340.33840000001</v>
      </c>
      <c r="G19" s="16">
        <f t="shared" si="0"/>
        <v>2570293.1166000003</v>
      </c>
      <c r="H19" s="27">
        <f>RA!J23</f>
        <v>8.8753233057004906</v>
      </c>
      <c r="I19" s="20">
        <f>VLOOKUP(B19,RMS!B:D,3,FALSE)</f>
        <v>2820635.19196838</v>
      </c>
      <c r="J19" s="21">
        <f>VLOOKUP(B19,RMS!B:E,4,FALSE)</f>
        <v>2570293.1505615399</v>
      </c>
      <c r="K19" s="22">
        <f t="shared" si="1"/>
        <v>-1.736968379933387</v>
      </c>
      <c r="L19" s="22">
        <f t="shared" si="2"/>
        <v>-3.3961539622396231E-2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200724.4552</v>
      </c>
      <c r="F20" s="25">
        <f>VLOOKUP(C20,RA!B24:I55,8,0)</f>
        <v>32774.352500000001</v>
      </c>
      <c r="G20" s="16">
        <f t="shared" si="0"/>
        <v>167950.10269999999</v>
      </c>
      <c r="H20" s="27">
        <f>RA!J24</f>
        <v>16.328031612961102</v>
      </c>
      <c r="I20" s="20">
        <f>VLOOKUP(B20,RMS!B:D,3,FALSE)</f>
        <v>200724.480408403</v>
      </c>
      <c r="J20" s="21">
        <f>VLOOKUP(B20,RMS!B:E,4,FALSE)</f>
        <v>167950.10618026101</v>
      </c>
      <c r="K20" s="22">
        <f t="shared" si="1"/>
        <v>-2.5208403007127345E-2</v>
      </c>
      <c r="L20" s="22">
        <f t="shared" si="2"/>
        <v>-3.4802610171027482E-3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236187.3229</v>
      </c>
      <c r="F21" s="25">
        <f>VLOOKUP(C21,RA!B25:I56,8,0)</f>
        <v>136.0496</v>
      </c>
      <c r="G21" s="16">
        <f t="shared" si="0"/>
        <v>236051.2733</v>
      </c>
      <c r="H21" s="27">
        <f>RA!J25</f>
        <v>5.7602414189521001E-2</v>
      </c>
      <c r="I21" s="20">
        <f>VLOOKUP(B21,RMS!B:D,3,FALSE)</f>
        <v>236187.32837380699</v>
      </c>
      <c r="J21" s="21">
        <f>VLOOKUP(B21,RMS!B:E,4,FALSE)</f>
        <v>236051.277140786</v>
      </c>
      <c r="K21" s="22">
        <f t="shared" si="1"/>
        <v>-5.4738069884479046E-3</v>
      </c>
      <c r="L21" s="22">
        <f t="shared" si="2"/>
        <v>-3.840785997454077E-3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516731.73989999999</v>
      </c>
      <c r="F22" s="25">
        <f>VLOOKUP(C22,RA!B26:I57,8,0)</f>
        <v>107240.1137</v>
      </c>
      <c r="G22" s="16">
        <f t="shared" si="0"/>
        <v>409491.6262</v>
      </c>
      <c r="H22" s="27">
        <f>RA!J26</f>
        <v>20.753537168193599</v>
      </c>
      <c r="I22" s="20">
        <f>VLOOKUP(B22,RMS!B:D,3,FALSE)</f>
        <v>516731.68632424902</v>
      </c>
      <c r="J22" s="21">
        <f>VLOOKUP(B22,RMS!B:E,4,FALSE)</f>
        <v>409491.61314262002</v>
      </c>
      <c r="K22" s="22">
        <f t="shared" si="1"/>
        <v>5.3575750964228064E-2</v>
      </c>
      <c r="L22" s="22">
        <f t="shared" si="2"/>
        <v>1.3057379983365536E-2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230996.67809999999</v>
      </c>
      <c r="F23" s="25">
        <f>VLOOKUP(C23,RA!B27:I58,8,0)</f>
        <v>59801.415300000001</v>
      </c>
      <c r="G23" s="16">
        <f t="shared" si="0"/>
        <v>171195.2628</v>
      </c>
      <c r="H23" s="27">
        <f>RA!J27</f>
        <v>25.888430860512901</v>
      </c>
      <c r="I23" s="20">
        <f>VLOOKUP(B23,RMS!B:D,3,FALSE)</f>
        <v>230996.61361504401</v>
      </c>
      <c r="J23" s="21">
        <f>VLOOKUP(B23,RMS!B:E,4,FALSE)</f>
        <v>171195.27202402899</v>
      </c>
      <c r="K23" s="22">
        <f t="shared" si="1"/>
        <v>6.4484955975785851E-2</v>
      </c>
      <c r="L23" s="22">
        <f t="shared" si="2"/>
        <v>-9.2240289959590882E-3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706398.91260000004</v>
      </c>
      <c r="F24" s="25">
        <f>VLOOKUP(C24,RA!B28:I59,8,0)</f>
        <v>28168.070599999999</v>
      </c>
      <c r="G24" s="16">
        <f t="shared" si="0"/>
        <v>678230.84200000006</v>
      </c>
      <c r="H24" s="27">
        <f>RA!J28</f>
        <v>3.9875586014598299</v>
      </c>
      <c r="I24" s="20">
        <f>VLOOKUP(B24,RMS!B:D,3,FALSE)</f>
        <v>706398.91014247795</v>
      </c>
      <c r="J24" s="21">
        <f>VLOOKUP(B24,RMS!B:E,4,FALSE)</f>
        <v>678230.85448672599</v>
      </c>
      <c r="K24" s="22">
        <f t="shared" si="1"/>
        <v>2.4575220886617899E-3</v>
      </c>
      <c r="L24" s="22">
        <f t="shared" si="2"/>
        <v>-1.2486725929193199E-2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654084.79489999998</v>
      </c>
      <c r="F25" s="25">
        <f>VLOOKUP(C25,RA!B29:I60,8,0)</f>
        <v>92517.256800000003</v>
      </c>
      <c r="G25" s="16">
        <f t="shared" si="0"/>
        <v>561567.53810000001</v>
      </c>
      <c r="H25" s="27">
        <f>RA!J29</f>
        <v>14.144535620055899</v>
      </c>
      <c r="I25" s="20">
        <f>VLOOKUP(B25,RMS!B:D,3,FALSE)</f>
        <v>654084.79266814201</v>
      </c>
      <c r="J25" s="21">
        <f>VLOOKUP(B25,RMS!B:E,4,FALSE)</f>
        <v>561567.50165790797</v>
      </c>
      <c r="K25" s="22">
        <f t="shared" si="1"/>
        <v>2.2318579722195864E-3</v>
      </c>
      <c r="L25" s="22">
        <f t="shared" si="2"/>
        <v>3.6442092037759721E-2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1134559.2411</v>
      </c>
      <c r="F26" s="25">
        <f>VLOOKUP(C26,RA!B30:I61,8,0)</f>
        <v>92848.603300000002</v>
      </c>
      <c r="G26" s="16">
        <f t="shared" si="0"/>
        <v>1041710.6378</v>
      </c>
      <c r="H26" s="27">
        <f>RA!J30</f>
        <v>8.1836716794073805</v>
      </c>
      <c r="I26" s="20">
        <f>VLOOKUP(B26,RMS!B:D,3,FALSE)</f>
        <v>1134559.2348807401</v>
      </c>
      <c r="J26" s="21">
        <f>VLOOKUP(B26,RMS!B:E,4,FALSE)</f>
        <v>1041710.62092478</v>
      </c>
      <c r="K26" s="22">
        <f t="shared" si="1"/>
        <v>6.2192599289119244E-3</v>
      </c>
      <c r="L26" s="22">
        <f t="shared" si="2"/>
        <v>1.6875219997018576E-2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4242828.7027000003</v>
      </c>
      <c r="F27" s="25">
        <f>VLOOKUP(C27,RA!B31:I62,8,0)</f>
        <v>-321472.91190000001</v>
      </c>
      <c r="G27" s="16">
        <f t="shared" si="0"/>
        <v>4564301.6146</v>
      </c>
      <c r="H27" s="27">
        <f>RA!J31</f>
        <v>-7.5768534255324704</v>
      </c>
      <c r="I27" s="20">
        <f>VLOOKUP(B27,RMS!B:D,3,FALSE)</f>
        <v>4242828.87219912</v>
      </c>
      <c r="J27" s="21">
        <f>VLOOKUP(B27,RMS!B:E,4,FALSE)</f>
        <v>4564301.4103159299</v>
      </c>
      <c r="K27" s="22">
        <f t="shared" si="1"/>
        <v>-0.1694991197437048</v>
      </c>
      <c r="L27" s="22">
        <f t="shared" si="2"/>
        <v>0.2042840700596571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115607.6346</v>
      </c>
      <c r="F28" s="25">
        <f>VLOOKUP(C28,RA!B32:I63,8,0)</f>
        <v>33781.506300000001</v>
      </c>
      <c r="G28" s="16">
        <f t="shared" si="0"/>
        <v>81826.128300000011</v>
      </c>
      <c r="H28" s="27">
        <f>RA!J32</f>
        <v>29.220826476454899</v>
      </c>
      <c r="I28" s="20">
        <f>VLOOKUP(B28,RMS!B:D,3,FALSE)</f>
        <v>115607.612003199</v>
      </c>
      <c r="J28" s="21">
        <f>VLOOKUP(B28,RMS!B:E,4,FALSE)</f>
        <v>81826.110877002502</v>
      </c>
      <c r="K28" s="22">
        <f t="shared" si="1"/>
        <v>2.2596801005420275E-2</v>
      </c>
      <c r="L28" s="22">
        <f t="shared" si="2"/>
        <v>1.7422997509129345E-2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157404.7556</v>
      </c>
      <c r="F30" s="25">
        <f>VLOOKUP(C30,RA!B34:I66,8,0)</f>
        <v>7431.2428</v>
      </c>
      <c r="G30" s="16">
        <f t="shared" si="0"/>
        <v>149973.5128</v>
      </c>
      <c r="H30" s="27">
        <f>RA!J34</f>
        <v>4.7211043730371296</v>
      </c>
      <c r="I30" s="20">
        <f>VLOOKUP(B30,RMS!B:D,3,FALSE)</f>
        <v>157404.75469999999</v>
      </c>
      <c r="J30" s="21">
        <f>VLOOKUP(B30,RMS!B:E,4,FALSE)</f>
        <v>149973.56159999999</v>
      </c>
      <c r="K30" s="22">
        <f t="shared" si="1"/>
        <v>9.0000001364387572E-4</v>
      </c>
      <c r="L30" s="22">
        <f t="shared" si="2"/>
        <v>-4.8799999989569187E-2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4.7211043730371296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151522.2219</v>
      </c>
      <c r="F34" s="25">
        <f>VLOOKUP(C34,RA!B8:I70,8,0)</f>
        <v>7568.7151000000003</v>
      </c>
      <c r="G34" s="16">
        <f t="shared" si="0"/>
        <v>143953.5068</v>
      </c>
      <c r="H34" s="27">
        <f>RA!J36</f>
        <v>0</v>
      </c>
      <c r="I34" s="20">
        <f>VLOOKUP(B34,RMS!B:D,3,FALSE)</f>
        <v>151522.22222222199</v>
      </c>
      <c r="J34" s="21">
        <f>VLOOKUP(B34,RMS!B:E,4,FALSE)</f>
        <v>143953.508547009</v>
      </c>
      <c r="K34" s="22">
        <f t="shared" si="1"/>
        <v>-3.222219820600003E-4</v>
      </c>
      <c r="L34" s="22">
        <f t="shared" si="2"/>
        <v>-1.7470089951530099E-3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378049.42499999999</v>
      </c>
      <c r="F35" s="25">
        <f>VLOOKUP(C35,RA!B8:I71,8,0)</f>
        <v>28589.815600000002</v>
      </c>
      <c r="G35" s="16">
        <f t="shared" si="0"/>
        <v>349459.60939999996</v>
      </c>
      <c r="H35" s="27">
        <f>RA!J37</f>
        <v>0</v>
      </c>
      <c r="I35" s="20">
        <f>VLOOKUP(B35,RMS!B:D,3,FALSE)</f>
        <v>378049.41496837599</v>
      </c>
      <c r="J35" s="21">
        <f>VLOOKUP(B35,RMS!B:E,4,FALSE)</f>
        <v>349459.60640598298</v>
      </c>
      <c r="K35" s="22">
        <f t="shared" si="1"/>
        <v>1.0031623998656869E-2</v>
      </c>
      <c r="L35" s="22">
        <f t="shared" si="2"/>
        <v>2.9940169770270586E-3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4.9951188710756398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7.5624544594929599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9885.6064000000006</v>
      </c>
      <c r="F38" s="25">
        <f>VLOOKUP(C38,RA!B8:I74,8,0)</f>
        <v>1432.8797</v>
      </c>
      <c r="G38" s="16">
        <f t="shared" si="0"/>
        <v>8452.7267000000011</v>
      </c>
      <c r="H38" s="27">
        <f>RA!J40</f>
        <v>0</v>
      </c>
      <c r="I38" s="20">
        <f>VLOOKUP(B38,RMS!B:D,3,FALSE)</f>
        <v>9885.6062325088897</v>
      </c>
      <c r="J38" s="21">
        <f>VLOOKUP(B38,RMS!B:E,4,FALSE)</f>
        <v>8452.7270251871996</v>
      </c>
      <c r="K38" s="22">
        <f t="shared" si="1"/>
        <v>1.6749111091485247E-4</v>
      </c>
      <c r="L38" s="22">
        <f t="shared" si="2"/>
        <v>-3.2518719854124356E-4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18424546.1534</v>
      </c>
      <c r="E7" s="64">
        <v>14060229.1207</v>
      </c>
      <c r="F7" s="65">
        <v>131.04015585546</v>
      </c>
      <c r="G7" s="64">
        <v>12873195.031199999</v>
      </c>
      <c r="H7" s="65">
        <v>43.123335805489702</v>
      </c>
      <c r="I7" s="64">
        <v>1259507.5944000001</v>
      </c>
      <c r="J7" s="65">
        <v>6.83603049927813</v>
      </c>
      <c r="K7" s="64">
        <v>1441283.0193</v>
      </c>
      <c r="L7" s="65">
        <v>11.1960008048262</v>
      </c>
      <c r="M7" s="65">
        <v>-0.12612056235026201</v>
      </c>
      <c r="N7" s="64">
        <v>386430074.16009998</v>
      </c>
      <c r="O7" s="64">
        <v>2021212918.3618</v>
      </c>
      <c r="P7" s="64">
        <v>859299</v>
      </c>
      <c r="Q7" s="64">
        <v>740038</v>
      </c>
      <c r="R7" s="65">
        <v>16.115523797426601</v>
      </c>
      <c r="S7" s="64">
        <v>21.441368084217501</v>
      </c>
      <c r="T7" s="64">
        <v>18.092828909731701</v>
      </c>
      <c r="U7" s="66">
        <v>15.6171899168626</v>
      </c>
      <c r="V7" s="54"/>
      <c r="W7" s="54"/>
    </row>
    <row r="8" spans="1:23" ht="14.25" thickBot="1" x14ac:dyDescent="0.2">
      <c r="A8" s="49">
        <v>42082</v>
      </c>
      <c r="B8" s="52" t="s">
        <v>6</v>
      </c>
      <c r="C8" s="53"/>
      <c r="D8" s="67">
        <v>583459.89850000001</v>
      </c>
      <c r="E8" s="67">
        <v>647206.67590000003</v>
      </c>
      <c r="F8" s="68">
        <v>90.150475918476204</v>
      </c>
      <c r="G8" s="67">
        <v>550786.03500000003</v>
      </c>
      <c r="H8" s="68">
        <v>5.9322243890950901</v>
      </c>
      <c r="I8" s="67">
        <v>148192.0123</v>
      </c>
      <c r="J8" s="68">
        <v>25.398834209683098</v>
      </c>
      <c r="K8" s="67">
        <v>67566.973299999998</v>
      </c>
      <c r="L8" s="68">
        <v>12.2673722655296</v>
      </c>
      <c r="M8" s="68">
        <v>1.19326107212205</v>
      </c>
      <c r="N8" s="67">
        <v>18272601.425999999</v>
      </c>
      <c r="O8" s="67">
        <v>87140578.836700007</v>
      </c>
      <c r="P8" s="67">
        <v>24451</v>
      </c>
      <c r="Q8" s="67">
        <v>23258</v>
      </c>
      <c r="R8" s="68">
        <v>5.1294178347235402</v>
      </c>
      <c r="S8" s="67">
        <v>23.862414563821499</v>
      </c>
      <c r="T8" s="67">
        <v>25.515144268638799</v>
      </c>
      <c r="U8" s="69">
        <v>-6.9260790872478903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82477.5959</v>
      </c>
      <c r="E9" s="67">
        <v>76536.151800000007</v>
      </c>
      <c r="F9" s="68">
        <v>107.76292504949301</v>
      </c>
      <c r="G9" s="67">
        <v>74646.029500000004</v>
      </c>
      <c r="H9" s="68">
        <v>10.4916047812027</v>
      </c>
      <c r="I9" s="67">
        <v>20295.066200000001</v>
      </c>
      <c r="J9" s="68">
        <v>24.6067625741744</v>
      </c>
      <c r="K9" s="67">
        <v>15660.597</v>
      </c>
      <c r="L9" s="68">
        <v>20.979812462764698</v>
      </c>
      <c r="M9" s="68">
        <v>0.29593183452712601</v>
      </c>
      <c r="N9" s="67">
        <v>3403264.9002999999</v>
      </c>
      <c r="O9" s="67">
        <v>13466397.0725</v>
      </c>
      <c r="P9" s="67">
        <v>4680</v>
      </c>
      <c r="Q9" s="67">
        <v>4398</v>
      </c>
      <c r="R9" s="68">
        <v>6.41200545702592</v>
      </c>
      <c r="S9" s="67">
        <v>17.623417927350399</v>
      </c>
      <c r="T9" s="67">
        <v>18.076318735788998</v>
      </c>
      <c r="U9" s="69">
        <v>-2.56988065712097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120333.0499</v>
      </c>
      <c r="E10" s="67">
        <v>106878.15489999999</v>
      </c>
      <c r="F10" s="68">
        <v>112.589003817093</v>
      </c>
      <c r="G10" s="67">
        <v>103550.1504</v>
      </c>
      <c r="H10" s="68">
        <v>16.207508569683299</v>
      </c>
      <c r="I10" s="67">
        <v>22747.820299999999</v>
      </c>
      <c r="J10" s="68">
        <v>18.904050316105199</v>
      </c>
      <c r="K10" s="67">
        <v>25664.866600000001</v>
      </c>
      <c r="L10" s="68">
        <v>24.784963132221598</v>
      </c>
      <c r="M10" s="68">
        <v>-0.1136591257404</v>
      </c>
      <c r="N10" s="67">
        <v>3696289.6900999998</v>
      </c>
      <c r="O10" s="67">
        <v>21701610.291999999</v>
      </c>
      <c r="P10" s="67">
        <v>77484</v>
      </c>
      <c r="Q10" s="67">
        <v>71845</v>
      </c>
      <c r="R10" s="68">
        <v>7.8488412554805498</v>
      </c>
      <c r="S10" s="67">
        <v>1.55300513525373</v>
      </c>
      <c r="T10" s="67">
        <v>1.3535034741457299</v>
      </c>
      <c r="U10" s="69">
        <v>12.846168797465401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47742.294199999997</v>
      </c>
      <c r="E11" s="67">
        <v>50615.899100000002</v>
      </c>
      <c r="F11" s="68">
        <v>94.322722798378607</v>
      </c>
      <c r="G11" s="67">
        <v>48177.670599999998</v>
      </c>
      <c r="H11" s="68">
        <v>-0.90368918749673699</v>
      </c>
      <c r="I11" s="67">
        <v>11180.051299999999</v>
      </c>
      <c r="J11" s="68">
        <v>23.417499069409999</v>
      </c>
      <c r="K11" s="67">
        <v>8666.8561000000009</v>
      </c>
      <c r="L11" s="68">
        <v>17.989363105488099</v>
      </c>
      <c r="M11" s="68">
        <v>0.28997772329460902</v>
      </c>
      <c r="N11" s="67">
        <v>1290305.6077000001</v>
      </c>
      <c r="O11" s="67">
        <v>6616429.4360999996</v>
      </c>
      <c r="P11" s="67">
        <v>2397</v>
      </c>
      <c r="Q11" s="67">
        <v>2413</v>
      </c>
      <c r="R11" s="68">
        <v>-0.66307501036054795</v>
      </c>
      <c r="S11" s="67">
        <v>19.9175194826867</v>
      </c>
      <c r="T11" s="67">
        <v>20.353168752590101</v>
      </c>
      <c r="U11" s="69">
        <v>-2.18726669393814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137474.0227</v>
      </c>
      <c r="E12" s="67">
        <v>82723.745800000004</v>
      </c>
      <c r="F12" s="68">
        <v>166.18447505069301</v>
      </c>
      <c r="G12" s="67">
        <v>97628.286600000007</v>
      </c>
      <c r="H12" s="68">
        <v>40.813720580035302</v>
      </c>
      <c r="I12" s="67">
        <v>19050.5903</v>
      </c>
      <c r="J12" s="68">
        <v>13.857592820698001</v>
      </c>
      <c r="K12" s="67">
        <v>16927.831399999999</v>
      </c>
      <c r="L12" s="68">
        <v>17.3390643117156</v>
      </c>
      <c r="M12" s="68">
        <v>0.125400522361063</v>
      </c>
      <c r="N12" s="67">
        <v>4723601.8744999999</v>
      </c>
      <c r="O12" s="67">
        <v>24921544.2346</v>
      </c>
      <c r="P12" s="67">
        <v>1443</v>
      </c>
      <c r="Q12" s="67">
        <v>1292</v>
      </c>
      <c r="R12" s="68">
        <v>11.687306501548001</v>
      </c>
      <c r="S12" s="67">
        <v>95.269593000693007</v>
      </c>
      <c r="T12" s="67">
        <v>97.325160216718302</v>
      </c>
      <c r="U12" s="69">
        <v>-2.15763199073425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231955.7874</v>
      </c>
      <c r="E13" s="67">
        <v>240802.94270000001</v>
      </c>
      <c r="F13" s="68">
        <v>96.325977082837397</v>
      </c>
      <c r="G13" s="67">
        <v>244044.0232</v>
      </c>
      <c r="H13" s="68">
        <v>-4.9533013107612396</v>
      </c>
      <c r="I13" s="67">
        <v>58966.938499999997</v>
      </c>
      <c r="J13" s="68">
        <v>25.421628475392801</v>
      </c>
      <c r="K13" s="67">
        <v>53905.157700000003</v>
      </c>
      <c r="L13" s="68">
        <v>22.0882925109882</v>
      </c>
      <c r="M13" s="68">
        <v>9.3901604521231002E-2</v>
      </c>
      <c r="N13" s="67">
        <v>13013364.726199999</v>
      </c>
      <c r="O13" s="67">
        <v>39066582.447300002</v>
      </c>
      <c r="P13" s="67">
        <v>8981</v>
      </c>
      <c r="Q13" s="67">
        <v>9024</v>
      </c>
      <c r="R13" s="68">
        <v>-0.476507092198586</v>
      </c>
      <c r="S13" s="67">
        <v>25.827389756151899</v>
      </c>
      <c r="T13" s="67">
        <v>26.178867342641801</v>
      </c>
      <c r="U13" s="69">
        <v>-1.3608715004049099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125655.1881</v>
      </c>
      <c r="E14" s="67">
        <v>123050.6345</v>
      </c>
      <c r="F14" s="68">
        <v>102.116651905602</v>
      </c>
      <c r="G14" s="67">
        <v>132328.9988</v>
      </c>
      <c r="H14" s="68">
        <v>-5.0433470822874504</v>
      </c>
      <c r="I14" s="67">
        <v>17001.9467</v>
      </c>
      <c r="J14" s="68">
        <v>13.530636464026699</v>
      </c>
      <c r="K14" s="67">
        <v>24964.657500000001</v>
      </c>
      <c r="L14" s="68">
        <v>18.865598414850201</v>
      </c>
      <c r="M14" s="68">
        <v>-0.31895934482577998</v>
      </c>
      <c r="N14" s="67">
        <v>2952110.2093000002</v>
      </c>
      <c r="O14" s="67">
        <v>17766689.944400001</v>
      </c>
      <c r="P14" s="67">
        <v>2091</v>
      </c>
      <c r="Q14" s="67">
        <v>2403</v>
      </c>
      <c r="R14" s="68">
        <v>-12.9837702871411</v>
      </c>
      <c r="S14" s="67">
        <v>60.093346771879503</v>
      </c>
      <c r="T14" s="67">
        <v>56.424298002496897</v>
      </c>
      <c r="U14" s="69">
        <v>6.10558234226942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84988.419599999994</v>
      </c>
      <c r="E15" s="67">
        <v>93647.355500000005</v>
      </c>
      <c r="F15" s="68">
        <v>90.753678143105702</v>
      </c>
      <c r="G15" s="67">
        <v>93134.068100000004</v>
      </c>
      <c r="H15" s="68">
        <v>-8.7461534389905999</v>
      </c>
      <c r="I15" s="67">
        <v>15213.165300000001</v>
      </c>
      <c r="J15" s="68">
        <v>17.900280263594901</v>
      </c>
      <c r="K15" s="67">
        <v>13719.296700000001</v>
      </c>
      <c r="L15" s="68">
        <v>14.730696274610599</v>
      </c>
      <c r="M15" s="68">
        <v>0.108888132727678</v>
      </c>
      <c r="N15" s="67">
        <v>3479980.49</v>
      </c>
      <c r="O15" s="67">
        <v>14606457.1818</v>
      </c>
      <c r="P15" s="67">
        <v>3781</v>
      </c>
      <c r="Q15" s="67">
        <v>3947</v>
      </c>
      <c r="R15" s="68">
        <v>-4.2057258677476597</v>
      </c>
      <c r="S15" s="67">
        <v>22.477762390901901</v>
      </c>
      <c r="T15" s="67">
        <v>22.102633569799899</v>
      </c>
      <c r="U15" s="69">
        <v>1.66888863125391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578922.929</v>
      </c>
      <c r="E16" s="67">
        <v>599165.37470000004</v>
      </c>
      <c r="F16" s="68">
        <v>96.621559496802504</v>
      </c>
      <c r="G16" s="67">
        <v>565650.67779999995</v>
      </c>
      <c r="H16" s="68">
        <v>2.3463688316648401</v>
      </c>
      <c r="I16" s="67">
        <v>51327.595300000001</v>
      </c>
      <c r="J16" s="68">
        <v>8.8660498192152293</v>
      </c>
      <c r="K16" s="67">
        <v>30567.6139</v>
      </c>
      <c r="L16" s="68">
        <v>5.4039737066854503</v>
      </c>
      <c r="M16" s="68">
        <v>0.67914955573290603</v>
      </c>
      <c r="N16" s="67">
        <v>16724441.476500001</v>
      </c>
      <c r="O16" s="67">
        <v>101884859.7669</v>
      </c>
      <c r="P16" s="67">
        <v>30263</v>
      </c>
      <c r="Q16" s="67">
        <v>29384</v>
      </c>
      <c r="R16" s="68">
        <v>2.9914239041655399</v>
      </c>
      <c r="S16" s="67">
        <v>19.129727026401898</v>
      </c>
      <c r="T16" s="67">
        <v>19.099800650013599</v>
      </c>
      <c r="U16" s="69">
        <v>0.15643911879640399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818471.40740000003</v>
      </c>
      <c r="E17" s="67">
        <v>453810.41440000001</v>
      </c>
      <c r="F17" s="68">
        <v>180.35536017438699</v>
      </c>
      <c r="G17" s="67">
        <v>677916.09210000001</v>
      </c>
      <c r="H17" s="68">
        <v>20.733438391261299</v>
      </c>
      <c r="I17" s="67">
        <v>57664.316400000003</v>
      </c>
      <c r="J17" s="68">
        <v>7.0453672393003401</v>
      </c>
      <c r="K17" s="67">
        <v>33064.233500000002</v>
      </c>
      <c r="L17" s="68">
        <v>4.8773342136747297</v>
      </c>
      <c r="M17" s="68">
        <v>0.74400886686213397</v>
      </c>
      <c r="N17" s="67">
        <v>13583099.647299999</v>
      </c>
      <c r="O17" s="67">
        <v>128738278.6481</v>
      </c>
      <c r="P17" s="67">
        <v>9203</v>
      </c>
      <c r="Q17" s="67">
        <v>9070</v>
      </c>
      <c r="R17" s="68">
        <v>1.46637265711136</v>
      </c>
      <c r="S17" s="67">
        <v>88.935282777355198</v>
      </c>
      <c r="T17" s="67">
        <v>55.458712039691299</v>
      </c>
      <c r="U17" s="69">
        <v>37.641495807092397</v>
      </c>
    </row>
    <row r="18" spans="1:21" ht="12" thickBot="1" x14ac:dyDescent="0.2">
      <c r="A18" s="50"/>
      <c r="B18" s="52" t="s">
        <v>16</v>
      </c>
      <c r="C18" s="53"/>
      <c r="D18" s="67">
        <v>1428813.4990999999</v>
      </c>
      <c r="E18" s="67">
        <v>1545292.5115</v>
      </c>
      <c r="F18" s="68">
        <v>92.462332436534297</v>
      </c>
      <c r="G18" s="67">
        <v>1302891.1980999999</v>
      </c>
      <c r="H18" s="68">
        <v>9.66483626442729</v>
      </c>
      <c r="I18" s="67">
        <v>156505.70749999999</v>
      </c>
      <c r="J18" s="68">
        <v>10.953543453962499</v>
      </c>
      <c r="K18" s="67">
        <v>163898.9608</v>
      </c>
      <c r="L18" s="68">
        <v>12.579635278756401</v>
      </c>
      <c r="M18" s="68">
        <v>-4.5108603885669001E-2</v>
      </c>
      <c r="N18" s="67">
        <v>36900994.338600002</v>
      </c>
      <c r="O18" s="67">
        <v>283592621.87410003</v>
      </c>
      <c r="P18" s="67">
        <v>66694</v>
      </c>
      <c r="Q18" s="67">
        <v>61447</v>
      </c>
      <c r="R18" s="68">
        <v>8.5390661871206106</v>
      </c>
      <c r="S18" s="67">
        <v>21.423418884757201</v>
      </c>
      <c r="T18" s="67">
        <v>20.334600029293501</v>
      </c>
      <c r="U18" s="69">
        <v>5.0823767267063298</v>
      </c>
    </row>
    <row r="19" spans="1:21" ht="12" thickBot="1" x14ac:dyDescent="0.2">
      <c r="A19" s="50"/>
      <c r="B19" s="52" t="s">
        <v>17</v>
      </c>
      <c r="C19" s="53"/>
      <c r="D19" s="67">
        <v>503506.65110000002</v>
      </c>
      <c r="E19" s="67">
        <v>585572.42619999999</v>
      </c>
      <c r="F19" s="68">
        <v>85.985375774512505</v>
      </c>
      <c r="G19" s="67">
        <v>896384.41700000002</v>
      </c>
      <c r="H19" s="68">
        <v>-43.8291606200468</v>
      </c>
      <c r="I19" s="67">
        <v>60255.888099999996</v>
      </c>
      <c r="J19" s="68">
        <v>11.967247695409799</v>
      </c>
      <c r="K19" s="67">
        <v>47177.042399999998</v>
      </c>
      <c r="L19" s="68">
        <v>5.26303687405579</v>
      </c>
      <c r="M19" s="68">
        <v>0.27722902994020698</v>
      </c>
      <c r="N19" s="67">
        <v>13955816.401900001</v>
      </c>
      <c r="O19" s="67">
        <v>77267110.208900005</v>
      </c>
      <c r="P19" s="67">
        <v>10569</v>
      </c>
      <c r="Q19" s="67">
        <v>10459</v>
      </c>
      <c r="R19" s="68">
        <v>1.0517257864040499</v>
      </c>
      <c r="S19" s="67">
        <v>47.639951849749302</v>
      </c>
      <c r="T19" s="67">
        <v>61.595476565637298</v>
      </c>
      <c r="U19" s="69">
        <v>-29.293742277284501</v>
      </c>
    </row>
    <row r="20" spans="1:21" ht="12" thickBot="1" x14ac:dyDescent="0.2">
      <c r="A20" s="50"/>
      <c r="B20" s="52" t="s">
        <v>18</v>
      </c>
      <c r="C20" s="53"/>
      <c r="D20" s="67">
        <v>786299.91070000001</v>
      </c>
      <c r="E20" s="67">
        <v>839942.78870000003</v>
      </c>
      <c r="F20" s="68">
        <v>93.613508119639405</v>
      </c>
      <c r="G20" s="67">
        <v>641436.0111</v>
      </c>
      <c r="H20" s="68">
        <v>22.5843103744008</v>
      </c>
      <c r="I20" s="67">
        <v>69794.496700000003</v>
      </c>
      <c r="J20" s="68">
        <v>8.87632005933534</v>
      </c>
      <c r="K20" s="67">
        <v>42504.966999999997</v>
      </c>
      <c r="L20" s="68">
        <v>6.6265326960842303</v>
      </c>
      <c r="M20" s="68">
        <v>0.64203154657195705</v>
      </c>
      <c r="N20" s="67">
        <v>16752181.9857</v>
      </c>
      <c r="O20" s="67">
        <v>113390945.35349999</v>
      </c>
      <c r="P20" s="67">
        <v>35009</v>
      </c>
      <c r="Q20" s="67">
        <v>31629</v>
      </c>
      <c r="R20" s="68">
        <v>10.686395396629701</v>
      </c>
      <c r="S20" s="67">
        <v>22.459936322088598</v>
      </c>
      <c r="T20" s="67">
        <v>21.9898633089886</v>
      </c>
      <c r="U20" s="69">
        <v>2.09294009724203</v>
      </c>
    </row>
    <row r="21" spans="1:21" ht="12" thickBot="1" x14ac:dyDescent="0.2">
      <c r="A21" s="50"/>
      <c r="B21" s="52" t="s">
        <v>19</v>
      </c>
      <c r="C21" s="53"/>
      <c r="D21" s="67">
        <v>341944.79989999998</v>
      </c>
      <c r="E21" s="67">
        <v>384675.46590000001</v>
      </c>
      <c r="F21" s="68">
        <v>88.891762072731694</v>
      </c>
      <c r="G21" s="67">
        <v>354186.01309999998</v>
      </c>
      <c r="H21" s="68">
        <v>-3.4561537574166699</v>
      </c>
      <c r="I21" s="67">
        <v>34119.053399999997</v>
      </c>
      <c r="J21" s="68">
        <v>9.9779418812562604</v>
      </c>
      <c r="K21" s="67">
        <v>42118.210500000001</v>
      </c>
      <c r="L21" s="68">
        <v>11.8915510331314</v>
      </c>
      <c r="M21" s="68">
        <v>-0.18992158035774101</v>
      </c>
      <c r="N21" s="67">
        <v>8423750.0796000008</v>
      </c>
      <c r="O21" s="67">
        <v>47329675.898500003</v>
      </c>
      <c r="P21" s="67">
        <v>29723</v>
      </c>
      <c r="Q21" s="67">
        <v>27498</v>
      </c>
      <c r="R21" s="68">
        <v>8.0914975634591695</v>
      </c>
      <c r="S21" s="67">
        <v>11.504383807152699</v>
      </c>
      <c r="T21" s="67">
        <v>11.599078402065601</v>
      </c>
      <c r="U21" s="69">
        <v>-0.823117487214027</v>
      </c>
    </row>
    <row r="22" spans="1:21" ht="12" thickBot="1" x14ac:dyDescent="0.2">
      <c r="A22" s="50"/>
      <c r="B22" s="52" t="s">
        <v>20</v>
      </c>
      <c r="C22" s="53"/>
      <c r="D22" s="67">
        <v>996885.75399999996</v>
      </c>
      <c r="E22" s="67">
        <v>786955.13639999996</v>
      </c>
      <c r="F22" s="68">
        <v>126.67631328519499</v>
      </c>
      <c r="G22" s="67">
        <v>838665.32609999995</v>
      </c>
      <c r="H22" s="68">
        <v>18.865740954829199</v>
      </c>
      <c r="I22" s="67">
        <v>96035.498300000007</v>
      </c>
      <c r="J22" s="68">
        <v>9.6335510779101803</v>
      </c>
      <c r="K22" s="67">
        <v>115103.5952</v>
      </c>
      <c r="L22" s="68">
        <v>13.7246159603688</v>
      </c>
      <c r="M22" s="68">
        <v>-0.16566030684678401</v>
      </c>
      <c r="N22" s="67">
        <v>29720952.960900001</v>
      </c>
      <c r="O22" s="67">
        <v>128744915.19850001</v>
      </c>
      <c r="P22" s="67">
        <v>60535</v>
      </c>
      <c r="Q22" s="67">
        <v>56557</v>
      </c>
      <c r="R22" s="68">
        <v>7.0336121081386898</v>
      </c>
      <c r="S22" s="67">
        <v>16.467923581399202</v>
      </c>
      <c r="T22" s="67">
        <v>16.538397266474501</v>
      </c>
      <c r="U22" s="69">
        <v>-0.427945179165998</v>
      </c>
    </row>
    <row r="23" spans="1:21" ht="12" thickBot="1" x14ac:dyDescent="0.2">
      <c r="A23" s="50"/>
      <c r="B23" s="52" t="s">
        <v>21</v>
      </c>
      <c r="C23" s="53"/>
      <c r="D23" s="67">
        <v>2820633.4550000001</v>
      </c>
      <c r="E23" s="67">
        <v>2102543.8180999998</v>
      </c>
      <c r="F23" s="68">
        <v>134.15337320051299</v>
      </c>
      <c r="G23" s="67">
        <v>1878826.2254000001</v>
      </c>
      <c r="H23" s="68">
        <v>50.127426201935798</v>
      </c>
      <c r="I23" s="67">
        <v>250340.33840000001</v>
      </c>
      <c r="J23" s="68">
        <v>8.8753233057004906</v>
      </c>
      <c r="K23" s="67">
        <v>121622.6547</v>
      </c>
      <c r="L23" s="68">
        <v>6.4733317565921604</v>
      </c>
      <c r="M23" s="68">
        <v>1.0583364095899801</v>
      </c>
      <c r="N23" s="67">
        <v>93011160.551100001</v>
      </c>
      <c r="O23" s="67">
        <v>285003981.23869997</v>
      </c>
      <c r="P23" s="67">
        <v>81571</v>
      </c>
      <c r="Q23" s="67">
        <v>74566</v>
      </c>
      <c r="R23" s="68">
        <v>9.3943620416811999</v>
      </c>
      <c r="S23" s="67">
        <v>34.578875519486097</v>
      </c>
      <c r="T23" s="67">
        <v>33.050108489123701</v>
      </c>
      <c r="U23" s="69">
        <v>4.4211010548936303</v>
      </c>
    </row>
    <row r="24" spans="1:21" ht="12" thickBot="1" x14ac:dyDescent="0.2">
      <c r="A24" s="50"/>
      <c r="B24" s="52" t="s">
        <v>22</v>
      </c>
      <c r="C24" s="53"/>
      <c r="D24" s="67">
        <v>200724.4552</v>
      </c>
      <c r="E24" s="67">
        <v>272897.23450000002</v>
      </c>
      <c r="F24" s="68">
        <v>73.553129099225103</v>
      </c>
      <c r="G24" s="67">
        <v>194345.666</v>
      </c>
      <c r="H24" s="68">
        <v>3.2821875225146599</v>
      </c>
      <c r="I24" s="67">
        <v>32774.352500000001</v>
      </c>
      <c r="J24" s="68">
        <v>16.328031612961102</v>
      </c>
      <c r="K24" s="67">
        <v>34116.8773</v>
      </c>
      <c r="L24" s="68">
        <v>17.554740479780001</v>
      </c>
      <c r="M24" s="68">
        <v>-3.9350752655196997E-2</v>
      </c>
      <c r="N24" s="67">
        <v>4298321.1914999997</v>
      </c>
      <c r="O24" s="67">
        <v>29756651.1785</v>
      </c>
      <c r="P24" s="67">
        <v>20072</v>
      </c>
      <c r="Q24" s="67">
        <v>18746</v>
      </c>
      <c r="R24" s="68">
        <v>7.0735090152565903</v>
      </c>
      <c r="S24" s="67">
        <v>10.0002219609406</v>
      </c>
      <c r="T24" s="67">
        <v>8.9730042355702508</v>
      </c>
      <c r="U24" s="69">
        <v>10.2719492565517</v>
      </c>
    </row>
    <row r="25" spans="1:21" ht="12" thickBot="1" x14ac:dyDescent="0.2">
      <c r="A25" s="50"/>
      <c r="B25" s="52" t="s">
        <v>23</v>
      </c>
      <c r="C25" s="53"/>
      <c r="D25" s="67">
        <v>236187.3229</v>
      </c>
      <c r="E25" s="67">
        <v>212800.71660000001</v>
      </c>
      <c r="F25" s="68">
        <v>110.989909561235</v>
      </c>
      <c r="G25" s="67">
        <v>162406.86259999999</v>
      </c>
      <c r="H25" s="68">
        <v>45.429398190960498</v>
      </c>
      <c r="I25" s="67">
        <v>136.0496</v>
      </c>
      <c r="J25" s="68">
        <v>5.7602414189521001E-2</v>
      </c>
      <c r="K25" s="67">
        <v>15901.4272</v>
      </c>
      <c r="L25" s="68">
        <v>9.7911054652686804</v>
      </c>
      <c r="M25" s="68">
        <v>-0.99144418936181999</v>
      </c>
      <c r="N25" s="67">
        <v>4441367.1457000002</v>
      </c>
      <c r="O25" s="67">
        <v>37616524.156999998</v>
      </c>
      <c r="P25" s="67">
        <v>18292</v>
      </c>
      <c r="Q25" s="67">
        <v>12756</v>
      </c>
      <c r="R25" s="68">
        <v>43.399184697397303</v>
      </c>
      <c r="S25" s="67">
        <v>12.912055701946199</v>
      </c>
      <c r="T25" s="67">
        <v>13.722368132643499</v>
      </c>
      <c r="U25" s="69">
        <v>-6.2756268204072203</v>
      </c>
    </row>
    <row r="26" spans="1:21" ht="12" thickBot="1" x14ac:dyDescent="0.2">
      <c r="A26" s="50"/>
      <c r="B26" s="52" t="s">
        <v>24</v>
      </c>
      <c r="C26" s="53"/>
      <c r="D26" s="67">
        <v>516731.73989999999</v>
      </c>
      <c r="E26" s="67">
        <v>548604.75170000002</v>
      </c>
      <c r="F26" s="68">
        <v>94.190168477171795</v>
      </c>
      <c r="G26" s="67">
        <v>414389.90970000002</v>
      </c>
      <c r="H26" s="68">
        <v>24.696988947943002</v>
      </c>
      <c r="I26" s="67">
        <v>107240.1137</v>
      </c>
      <c r="J26" s="68">
        <v>20.753537168193599</v>
      </c>
      <c r="K26" s="67">
        <v>89392.854900000006</v>
      </c>
      <c r="L26" s="68">
        <v>21.572160134091199</v>
      </c>
      <c r="M26" s="68">
        <v>0.199649723906513</v>
      </c>
      <c r="N26" s="67">
        <v>10067552.3475</v>
      </c>
      <c r="O26" s="67">
        <v>69001730.450900003</v>
      </c>
      <c r="P26" s="67">
        <v>37183</v>
      </c>
      <c r="Q26" s="67">
        <v>32375</v>
      </c>
      <c r="R26" s="68">
        <v>14.850965250965301</v>
      </c>
      <c r="S26" s="67">
        <v>13.8969889438722</v>
      </c>
      <c r="T26" s="67">
        <v>13.5517093065637</v>
      </c>
      <c r="U26" s="69">
        <v>2.4845643808383699</v>
      </c>
    </row>
    <row r="27" spans="1:21" ht="12" thickBot="1" x14ac:dyDescent="0.2">
      <c r="A27" s="50"/>
      <c r="B27" s="52" t="s">
        <v>25</v>
      </c>
      <c r="C27" s="53"/>
      <c r="D27" s="67">
        <v>230996.67809999999</v>
      </c>
      <c r="E27" s="67">
        <v>301417.3235</v>
      </c>
      <c r="F27" s="68">
        <v>76.636828772052993</v>
      </c>
      <c r="G27" s="67">
        <v>226554.31030000001</v>
      </c>
      <c r="H27" s="68">
        <v>1.9608401156073501</v>
      </c>
      <c r="I27" s="67">
        <v>59801.415300000001</v>
      </c>
      <c r="J27" s="68">
        <v>25.888430860512901</v>
      </c>
      <c r="K27" s="67">
        <v>68156.225000000006</v>
      </c>
      <c r="L27" s="68">
        <v>30.083835045887501</v>
      </c>
      <c r="M27" s="68">
        <v>-0.122583222588986</v>
      </c>
      <c r="N27" s="67">
        <v>4670298.8618000001</v>
      </c>
      <c r="O27" s="67">
        <v>23994718.358199999</v>
      </c>
      <c r="P27" s="67">
        <v>31051</v>
      </c>
      <c r="Q27" s="67">
        <v>28718</v>
      </c>
      <c r="R27" s="68">
        <v>8.1238247788843108</v>
      </c>
      <c r="S27" s="67">
        <v>7.4392669511448899</v>
      </c>
      <c r="T27" s="67">
        <v>7.3815114840866398</v>
      </c>
      <c r="U27" s="69">
        <v>0.77635965260480799</v>
      </c>
    </row>
    <row r="28" spans="1:21" ht="12" thickBot="1" x14ac:dyDescent="0.2">
      <c r="A28" s="50"/>
      <c r="B28" s="52" t="s">
        <v>26</v>
      </c>
      <c r="C28" s="53"/>
      <c r="D28" s="67">
        <v>706398.91260000004</v>
      </c>
      <c r="E28" s="67">
        <v>822244.42579999997</v>
      </c>
      <c r="F28" s="68">
        <v>85.911061289678102</v>
      </c>
      <c r="G28" s="67">
        <v>664890.20030000003</v>
      </c>
      <c r="H28" s="68">
        <v>6.2429424108328302</v>
      </c>
      <c r="I28" s="67">
        <v>28168.070599999999</v>
      </c>
      <c r="J28" s="68">
        <v>3.9875586014598299</v>
      </c>
      <c r="K28" s="67">
        <v>54970.0432</v>
      </c>
      <c r="L28" s="68">
        <v>8.2675369820757503</v>
      </c>
      <c r="M28" s="68">
        <v>-0.48757415930136999</v>
      </c>
      <c r="N28" s="67">
        <v>11873606.7063</v>
      </c>
      <c r="O28" s="67">
        <v>87395705.4014</v>
      </c>
      <c r="P28" s="67">
        <v>37883</v>
      </c>
      <c r="Q28" s="67">
        <v>31762</v>
      </c>
      <c r="R28" s="68">
        <v>19.2714564574019</v>
      </c>
      <c r="S28" s="67">
        <v>18.6468577620569</v>
      </c>
      <c r="T28" s="67">
        <v>17.613693910962802</v>
      </c>
      <c r="U28" s="69">
        <v>5.5406860731055003</v>
      </c>
    </row>
    <row r="29" spans="1:21" ht="12" thickBot="1" x14ac:dyDescent="0.2">
      <c r="A29" s="50"/>
      <c r="B29" s="52" t="s">
        <v>27</v>
      </c>
      <c r="C29" s="53"/>
      <c r="D29" s="67">
        <v>654084.79489999998</v>
      </c>
      <c r="E29" s="67">
        <v>658302.62959999999</v>
      </c>
      <c r="F29" s="68">
        <v>99.359286366125701</v>
      </c>
      <c r="G29" s="67">
        <v>536317.30850000004</v>
      </c>
      <c r="H29" s="68">
        <v>21.958546653916098</v>
      </c>
      <c r="I29" s="67">
        <v>92517.256800000003</v>
      </c>
      <c r="J29" s="68">
        <v>14.144535620055899</v>
      </c>
      <c r="K29" s="67">
        <v>86236.880799999999</v>
      </c>
      <c r="L29" s="68">
        <v>16.079451368293899</v>
      </c>
      <c r="M29" s="68">
        <v>7.2827031100132E-2</v>
      </c>
      <c r="N29" s="67">
        <v>13121130.497500001</v>
      </c>
      <c r="O29" s="67">
        <v>57765388.676799998</v>
      </c>
      <c r="P29" s="67">
        <v>102661</v>
      </c>
      <c r="Q29" s="67">
        <v>87982</v>
      </c>
      <c r="R29" s="68">
        <v>16.684094473869699</v>
      </c>
      <c r="S29" s="67">
        <v>6.3713074575544804</v>
      </c>
      <c r="T29" s="67">
        <v>6.7376366540883401</v>
      </c>
      <c r="U29" s="69">
        <v>-5.7496706755142304</v>
      </c>
    </row>
    <row r="30" spans="1:21" ht="12" thickBot="1" x14ac:dyDescent="0.2">
      <c r="A30" s="50"/>
      <c r="B30" s="52" t="s">
        <v>28</v>
      </c>
      <c r="C30" s="53"/>
      <c r="D30" s="67">
        <v>1134559.2411</v>
      </c>
      <c r="E30" s="67">
        <v>1263375.6244000001</v>
      </c>
      <c r="F30" s="68">
        <v>89.803793835172598</v>
      </c>
      <c r="G30" s="67">
        <v>851855.66379999998</v>
      </c>
      <c r="H30" s="68">
        <v>33.186793175607001</v>
      </c>
      <c r="I30" s="67">
        <v>92848.603300000002</v>
      </c>
      <c r="J30" s="68">
        <v>8.1836716794073805</v>
      </c>
      <c r="K30" s="67">
        <v>145146.9546</v>
      </c>
      <c r="L30" s="68">
        <v>17.0389140752462</v>
      </c>
      <c r="M30" s="68">
        <v>-0.36031311469210803</v>
      </c>
      <c r="N30" s="67">
        <v>19977188.339000002</v>
      </c>
      <c r="O30" s="67">
        <v>100625441.21870001</v>
      </c>
      <c r="P30" s="67">
        <v>71887</v>
      </c>
      <c r="Q30" s="67">
        <v>59356</v>
      </c>
      <c r="R30" s="68">
        <v>21.111597816564501</v>
      </c>
      <c r="S30" s="67">
        <v>15.7825370525964</v>
      </c>
      <c r="T30" s="67">
        <v>20.2415928313903</v>
      </c>
      <c r="U30" s="69">
        <v>-28.253098750433399</v>
      </c>
    </row>
    <row r="31" spans="1:21" ht="12" thickBot="1" x14ac:dyDescent="0.2">
      <c r="A31" s="50"/>
      <c r="B31" s="52" t="s">
        <v>29</v>
      </c>
      <c r="C31" s="53"/>
      <c r="D31" s="67">
        <v>4242828.7027000003</v>
      </c>
      <c r="E31" s="67">
        <v>601764.00690000004</v>
      </c>
      <c r="F31" s="68">
        <v>705.06521726964399</v>
      </c>
      <c r="G31" s="67">
        <v>573559.62809999997</v>
      </c>
      <c r="H31" s="68">
        <v>639.73628805691703</v>
      </c>
      <c r="I31" s="67">
        <v>-321472.91190000001</v>
      </c>
      <c r="J31" s="68">
        <v>-7.5768534255324704</v>
      </c>
      <c r="K31" s="67">
        <v>41474.410199999998</v>
      </c>
      <c r="L31" s="68">
        <v>7.2310546572794996</v>
      </c>
      <c r="M31" s="68">
        <v>-8.7511147319462097</v>
      </c>
      <c r="N31" s="67">
        <v>16181445.1697</v>
      </c>
      <c r="O31" s="67">
        <v>110330013.2088</v>
      </c>
      <c r="P31" s="67">
        <v>54436</v>
      </c>
      <c r="Q31" s="67">
        <v>20295</v>
      </c>
      <c r="R31" s="68">
        <v>168.22370041882201</v>
      </c>
      <c r="S31" s="67">
        <v>77.941595684840905</v>
      </c>
      <c r="T31" s="67">
        <v>24.458891480660299</v>
      </c>
      <c r="U31" s="69">
        <v>68.6189495278484</v>
      </c>
    </row>
    <row r="32" spans="1:21" ht="12" thickBot="1" x14ac:dyDescent="0.2">
      <c r="A32" s="50"/>
      <c r="B32" s="52" t="s">
        <v>30</v>
      </c>
      <c r="C32" s="53"/>
      <c r="D32" s="67">
        <v>115607.6346</v>
      </c>
      <c r="E32" s="67">
        <v>141050.45319999999</v>
      </c>
      <c r="F32" s="68">
        <v>81.9619022677483</v>
      </c>
      <c r="G32" s="67">
        <v>130440.85129999999</v>
      </c>
      <c r="H32" s="68">
        <v>-11.3716037208966</v>
      </c>
      <c r="I32" s="67">
        <v>33781.506300000001</v>
      </c>
      <c r="J32" s="68">
        <v>29.220826476454899</v>
      </c>
      <c r="K32" s="67">
        <v>39129.048499999997</v>
      </c>
      <c r="L32" s="68">
        <v>29.997541498719102</v>
      </c>
      <c r="M32" s="68">
        <v>-0.13666425341265301</v>
      </c>
      <c r="N32" s="67">
        <v>3215459.4391000001</v>
      </c>
      <c r="O32" s="67">
        <v>11851662.083799999</v>
      </c>
      <c r="P32" s="67">
        <v>24605</v>
      </c>
      <c r="Q32" s="67">
        <v>20813</v>
      </c>
      <c r="R32" s="68">
        <v>18.2193821169461</v>
      </c>
      <c r="S32" s="67">
        <v>4.6985423531802502</v>
      </c>
      <c r="T32" s="67">
        <v>4.9547606640080701</v>
      </c>
      <c r="U32" s="69">
        <v>-5.4531446471776697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11.538500000000001</v>
      </c>
      <c r="H33" s="70"/>
      <c r="I33" s="70"/>
      <c r="J33" s="70"/>
      <c r="K33" s="67">
        <v>2.2465999999999999</v>
      </c>
      <c r="L33" s="68">
        <v>19.470468431771899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157404.7556</v>
      </c>
      <c r="E34" s="67">
        <v>98844.382500000007</v>
      </c>
      <c r="F34" s="68">
        <v>159.24501890636</v>
      </c>
      <c r="G34" s="67">
        <v>71337.478499999997</v>
      </c>
      <c r="H34" s="68">
        <v>120.64805051947501</v>
      </c>
      <c r="I34" s="67">
        <v>7431.2428</v>
      </c>
      <c r="J34" s="68">
        <v>4.7211043730371296</v>
      </c>
      <c r="K34" s="67">
        <v>8340.4575999999997</v>
      </c>
      <c r="L34" s="68">
        <v>11.6915508865372</v>
      </c>
      <c r="M34" s="68">
        <v>-0.109012579837346</v>
      </c>
      <c r="N34" s="67">
        <v>2152884.2516999999</v>
      </c>
      <c r="O34" s="67">
        <v>21011760.5262</v>
      </c>
      <c r="P34" s="67">
        <v>9981</v>
      </c>
      <c r="Q34" s="67">
        <v>5719</v>
      </c>
      <c r="R34" s="68">
        <v>74.523518097569493</v>
      </c>
      <c r="S34" s="67">
        <v>15.7704393948502</v>
      </c>
      <c r="T34" s="67">
        <v>14.675749204406401</v>
      </c>
      <c r="U34" s="69">
        <v>6.9414057721265401</v>
      </c>
    </row>
    <row r="35" spans="1:21" ht="12" thickBot="1" x14ac:dyDescent="0.2">
      <c r="A35" s="50"/>
      <c r="B35" s="52" t="s">
        <v>36</v>
      </c>
      <c r="C35" s="53"/>
      <c r="D35" s="70"/>
      <c r="E35" s="67">
        <v>55328.341200000003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41832.530500000001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151522.2219</v>
      </c>
      <c r="E38" s="67">
        <v>74099.886700000003</v>
      </c>
      <c r="F38" s="68">
        <v>204.48374302305101</v>
      </c>
      <c r="G38" s="67">
        <v>200652.9914</v>
      </c>
      <c r="H38" s="68">
        <v>-24.4854408385361</v>
      </c>
      <c r="I38" s="67">
        <v>7568.7151000000003</v>
      </c>
      <c r="J38" s="68">
        <v>4.9951188710756398</v>
      </c>
      <c r="K38" s="67">
        <v>11020.212600000001</v>
      </c>
      <c r="L38" s="68">
        <v>5.4921745861397602</v>
      </c>
      <c r="M38" s="68">
        <v>-0.31319699766953701</v>
      </c>
      <c r="N38" s="67">
        <v>5746097.7824999997</v>
      </c>
      <c r="O38" s="67">
        <v>23811382.271299999</v>
      </c>
      <c r="P38" s="67">
        <v>285</v>
      </c>
      <c r="Q38" s="67">
        <v>273</v>
      </c>
      <c r="R38" s="68">
        <v>4.3956043956044004</v>
      </c>
      <c r="S38" s="67">
        <v>531.65691894736904</v>
      </c>
      <c r="T38" s="67">
        <v>457.40584139194101</v>
      </c>
      <c r="U38" s="69">
        <v>13.9659759723314</v>
      </c>
    </row>
    <row r="39" spans="1:21" ht="12" thickBot="1" x14ac:dyDescent="0.2">
      <c r="A39" s="50"/>
      <c r="B39" s="52" t="s">
        <v>34</v>
      </c>
      <c r="C39" s="53"/>
      <c r="D39" s="67">
        <v>378049.42499999999</v>
      </c>
      <c r="E39" s="67">
        <v>221877.22010000001</v>
      </c>
      <c r="F39" s="68">
        <v>170.38676833503399</v>
      </c>
      <c r="G39" s="67">
        <v>333930.95329999999</v>
      </c>
      <c r="H39" s="68">
        <v>13.2118545058518</v>
      </c>
      <c r="I39" s="67">
        <v>28589.815600000002</v>
      </c>
      <c r="J39" s="68">
        <v>7.5624544594929599</v>
      </c>
      <c r="K39" s="67">
        <v>22470.9211</v>
      </c>
      <c r="L39" s="68">
        <v>6.7292117960123203</v>
      </c>
      <c r="M39" s="68">
        <v>0.27230278958168702</v>
      </c>
      <c r="N39" s="67">
        <v>10193630.063899999</v>
      </c>
      <c r="O39" s="67">
        <v>54096045.9067</v>
      </c>
      <c r="P39" s="67">
        <v>2060</v>
      </c>
      <c r="Q39" s="67">
        <v>2031</v>
      </c>
      <c r="R39" s="68">
        <v>1.42786804529789</v>
      </c>
      <c r="S39" s="67">
        <v>183.519138349515</v>
      </c>
      <c r="T39" s="67">
        <v>199.62921605120599</v>
      </c>
      <c r="U39" s="69">
        <v>-8.7784183418570194</v>
      </c>
    </row>
    <row r="40" spans="1:21" ht="12" thickBot="1" x14ac:dyDescent="0.2">
      <c r="A40" s="50"/>
      <c r="B40" s="52" t="s">
        <v>39</v>
      </c>
      <c r="C40" s="53"/>
      <c r="D40" s="70"/>
      <c r="E40" s="67">
        <v>19672.3662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6697.7312000000002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9885.6064000000006</v>
      </c>
      <c r="E42" s="73"/>
      <c r="F42" s="73"/>
      <c r="G42" s="72">
        <v>12250.446</v>
      </c>
      <c r="H42" s="74">
        <v>-19.304110234027402</v>
      </c>
      <c r="I42" s="72">
        <v>1432.8797</v>
      </c>
      <c r="J42" s="74">
        <v>14.4946060162784</v>
      </c>
      <c r="K42" s="72">
        <v>1790.9454000000001</v>
      </c>
      <c r="L42" s="74">
        <v>14.6194301823787</v>
      </c>
      <c r="M42" s="74">
        <v>-0.19993110901091701</v>
      </c>
      <c r="N42" s="72">
        <v>587122.06579999998</v>
      </c>
      <c r="O42" s="72">
        <v>2717087.0359</v>
      </c>
      <c r="P42" s="72">
        <v>28</v>
      </c>
      <c r="Q42" s="72">
        <v>22</v>
      </c>
      <c r="R42" s="74">
        <v>27.272727272727298</v>
      </c>
      <c r="S42" s="72">
        <v>353.057371428571</v>
      </c>
      <c r="T42" s="72">
        <v>2347.3936227272702</v>
      </c>
      <c r="U42" s="75">
        <v>-564.87596993911905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59646</v>
      </c>
      <c r="D2" s="32">
        <v>583460.62224871805</v>
      </c>
      <c r="E2" s="32">
        <v>435267.89863931597</v>
      </c>
      <c r="F2" s="32">
        <v>148192.72360940199</v>
      </c>
      <c r="G2" s="32">
        <v>435267.89863931597</v>
      </c>
      <c r="H2" s="32">
        <v>0.25398924616069501</v>
      </c>
    </row>
    <row r="3" spans="1:8" ht="14.25" x14ac:dyDescent="0.2">
      <c r="A3" s="32">
        <v>2</v>
      </c>
      <c r="B3" s="33">
        <v>13</v>
      </c>
      <c r="C3" s="32">
        <v>9185</v>
      </c>
      <c r="D3" s="32">
        <v>82477.640212502796</v>
      </c>
      <c r="E3" s="32">
        <v>62182.516186075198</v>
      </c>
      <c r="F3" s="32">
        <v>20295.1240264277</v>
      </c>
      <c r="G3" s="32">
        <v>62182.516186075198</v>
      </c>
      <c r="H3" s="32">
        <v>0.24606819465418101</v>
      </c>
    </row>
    <row r="4" spans="1:8" ht="14.25" x14ac:dyDescent="0.2">
      <c r="A4" s="32">
        <v>3</v>
      </c>
      <c r="B4" s="33">
        <v>14</v>
      </c>
      <c r="C4" s="32">
        <v>93998</v>
      </c>
      <c r="D4" s="32">
        <v>120334.77596837599</v>
      </c>
      <c r="E4" s="32">
        <v>97585.229093162401</v>
      </c>
      <c r="F4" s="32">
        <v>22749.546875213699</v>
      </c>
      <c r="G4" s="32">
        <v>97585.229093162401</v>
      </c>
      <c r="H4" s="32">
        <v>0.18905213968397799</v>
      </c>
    </row>
    <row r="5" spans="1:8" ht="14.25" x14ac:dyDescent="0.2">
      <c r="A5" s="32">
        <v>4</v>
      </c>
      <c r="B5" s="33">
        <v>15</v>
      </c>
      <c r="C5" s="32">
        <v>3002</v>
      </c>
      <c r="D5" s="32">
        <v>47742.333279487197</v>
      </c>
      <c r="E5" s="32">
        <v>36562.243125640998</v>
      </c>
      <c r="F5" s="32">
        <v>11180.0901538462</v>
      </c>
      <c r="G5" s="32">
        <v>36562.243125640998</v>
      </c>
      <c r="H5" s="32">
        <v>0.234175612833941</v>
      </c>
    </row>
    <row r="6" spans="1:8" ht="14.25" x14ac:dyDescent="0.2">
      <c r="A6" s="32">
        <v>5</v>
      </c>
      <c r="B6" s="33">
        <v>16</v>
      </c>
      <c r="C6" s="32">
        <v>6936</v>
      </c>
      <c r="D6" s="32">
        <v>137474.024857265</v>
      </c>
      <c r="E6" s="32">
        <v>118423.43302820501</v>
      </c>
      <c r="F6" s="32">
        <v>19050.591829059798</v>
      </c>
      <c r="G6" s="32">
        <v>118423.43302820501</v>
      </c>
      <c r="H6" s="32">
        <v>0.138575937154961</v>
      </c>
    </row>
    <row r="7" spans="1:8" ht="14.25" x14ac:dyDescent="0.2">
      <c r="A7" s="32">
        <v>6</v>
      </c>
      <c r="B7" s="33">
        <v>17</v>
      </c>
      <c r="C7" s="32">
        <v>15642</v>
      </c>
      <c r="D7" s="32">
        <v>231955.97929743599</v>
      </c>
      <c r="E7" s="32">
        <v>172988.84624444399</v>
      </c>
      <c r="F7" s="32">
        <v>58967.133052991499</v>
      </c>
      <c r="G7" s="32">
        <v>172988.84624444399</v>
      </c>
      <c r="H7" s="32">
        <v>0.254216913190146</v>
      </c>
    </row>
    <row r="8" spans="1:8" ht="14.25" x14ac:dyDescent="0.2">
      <c r="A8" s="32">
        <v>7</v>
      </c>
      <c r="B8" s="33">
        <v>18</v>
      </c>
      <c r="C8" s="32">
        <v>73407</v>
      </c>
      <c r="D8" s="32">
        <v>125655.20462906</v>
      </c>
      <c r="E8" s="32">
        <v>108653.24280085501</v>
      </c>
      <c r="F8" s="32">
        <v>17001.961828205101</v>
      </c>
      <c r="G8" s="32">
        <v>108653.24280085501</v>
      </c>
      <c r="H8" s="32">
        <v>0.13530646723624201</v>
      </c>
    </row>
    <row r="9" spans="1:8" ht="14.25" x14ac:dyDescent="0.2">
      <c r="A9" s="32">
        <v>8</v>
      </c>
      <c r="B9" s="33">
        <v>19</v>
      </c>
      <c r="C9" s="32">
        <v>20871</v>
      </c>
      <c r="D9" s="32">
        <v>84988.514303418793</v>
      </c>
      <c r="E9" s="32">
        <v>69775.254439316195</v>
      </c>
      <c r="F9" s="32">
        <v>15213.2598641026</v>
      </c>
      <c r="G9" s="32">
        <v>69775.254439316195</v>
      </c>
      <c r="H9" s="32">
        <v>0.17900371584081901</v>
      </c>
    </row>
    <row r="10" spans="1:8" ht="14.25" x14ac:dyDescent="0.2">
      <c r="A10" s="32">
        <v>9</v>
      </c>
      <c r="B10" s="33">
        <v>21</v>
      </c>
      <c r="C10" s="32">
        <v>126488</v>
      </c>
      <c r="D10" s="32">
        <v>578922.64117094001</v>
      </c>
      <c r="E10" s="32">
        <v>527595.33377008501</v>
      </c>
      <c r="F10" s="32">
        <v>51327.307400854697</v>
      </c>
      <c r="G10" s="32">
        <v>527595.33377008501</v>
      </c>
      <c r="H10" s="35">
        <v>8.8660044970842899E-2</v>
      </c>
    </row>
    <row r="11" spans="1:8" ht="14.25" x14ac:dyDescent="0.2">
      <c r="A11" s="32">
        <v>10</v>
      </c>
      <c r="B11" s="33">
        <v>22</v>
      </c>
      <c r="C11" s="32">
        <v>46393</v>
      </c>
      <c r="D11" s="32">
        <v>818471.480518803</v>
      </c>
      <c r="E11" s="32">
        <v>760807.09142734995</v>
      </c>
      <c r="F11" s="32">
        <v>57664.389091452998</v>
      </c>
      <c r="G11" s="32">
        <v>760807.09142734995</v>
      </c>
      <c r="H11" s="32">
        <v>7.04537549126346E-2</v>
      </c>
    </row>
    <row r="12" spans="1:8" ht="14.25" x14ac:dyDescent="0.2">
      <c r="A12" s="32">
        <v>11</v>
      </c>
      <c r="B12" s="33">
        <v>23</v>
      </c>
      <c r="C12" s="32">
        <v>172786.55100000001</v>
      </c>
      <c r="D12" s="32">
        <v>1428813.67007238</v>
      </c>
      <c r="E12" s="32">
        <v>1272307.78239529</v>
      </c>
      <c r="F12" s="32">
        <v>156505.88767709699</v>
      </c>
      <c r="G12" s="32">
        <v>1272307.78239529</v>
      </c>
      <c r="H12" s="32">
        <v>0.109535547535158</v>
      </c>
    </row>
    <row r="13" spans="1:8" ht="14.25" x14ac:dyDescent="0.2">
      <c r="A13" s="32">
        <v>12</v>
      </c>
      <c r="B13" s="33">
        <v>24</v>
      </c>
      <c r="C13" s="32">
        <v>22200.534</v>
      </c>
      <c r="D13" s="32">
        <v>503506.68445726502</v>
      </c>
      <c r="E13" s="32">
        <v>443250.76365384599</v>
      </c>
      <c r="F13" s="32">
        <v>60255.920803418798</v>
      </c>
      <c r="G13" s="32">
        <v>443250.76365384599</v>
      </c>
      <c r="H13" s="32">
        <v>0.11967253397711899</v>
      </c>
    </row>
    <row r="14" spans="1:8" ht="14.25" x14ac:dyDescent="0.2">
      <c r="A14" s="32">
        <v>13</v>
      </c>
      <c r="B14" s="33">
        <v>25</v>
      </c>
      <c r="C14" s="32">
        <v>71984</v>
      </c>
      <c r="D14" s="32">
        <v>786300.11</v>
      </c>
      <c r="E14" s="32">
        <v>716505.41399999999</v>
      </c>
      <c r="F14" s="32">
        <v>69794.695999999996</v>
      </c>
      <c r="G14" s="32">
        <v>716505.41399999999</v>
      </c>
      <c r="H14" s="32">
        <v>8.8763431560501801E-2</v>
      </c>
    </row>
    <row r="15" spans="1:8" ht="14.25" x14ac:dyDescent="0.2">
      <c r="A15" s="32">
        <v>14</v>
      </c>
      <c r="B15" s="33">
        <v>26</v>
      </c>
      <c r="C15" s="32">
        <v>60459</v>
      </c>
      <c r="D15" s="32">
        <v>341944.86761745001</v>
      </c>
      <c r="E15" s="32">
        <v>307825.74634278798</v>
      </c>
      <c r="F15" s="32">
        <v>34119.121274661498</v>
      </c>
      <c r="G15" s="32">
        <v>307825.74634278798</v>
      </c>
      <c r="H15" s="32">
        <v>9.9779597548550605E-2</v>
      </c>
    </row>
    <row r="16" spans="1:8" ht="14.25" x14ac:dyDescent="0.2">
      <c r="A16" s="32">
        <v>15</v>
      </c>
      <c r="B16" s="33">
        <v>27</v>
      </c>
      <c r="C16" s="32">
        <v>141409.68</v>
      </c>
      <c r="D16" s="32">
        <v>996886.77989999996</v>
      </c>
      <c r="E16" s="32">
        <v>900850.25439999998</v>
      </c>
      <c r="F16" s="32">
        <v>96036.525500000003</v>
      </c>
      <c r="G16" s="32">
        <v>900850.25439999998</v>
      </c>
      <c r="H16" s="32">
        <v>9.6336442047745496E-2</v>
      </c>
    </row>
    <row r="17" spans="1:8" ht="14.25" x14ac:dyDescent="0.2">
      <c r="A17" s="32">
        <v>16</v>
      </c>
      <c r="B17" s="33">
        <v>29</v>
      </c>
      <c r="C17" s="32">
        <v>202549</v>
      </c>
      <c r="D17" s="32">
        <v>2820635.19196838</v>
      </c>
      <c r="E17" s="32">
        <v>2570293.1505615399</v>
      </c>
      <c r="F17" s="32">
        <v>250342.04140683799</v>
      </c>
      <c r="G17" s="32">
        <v>2570293.1505615399</v>
      </c>
      <c r="H17" s="32">
        <v>8.8753782169234297E-2</v>
      </c>
    </row>
    <row r="18" spans="1:8" ht="14.25" x14ac:dyDescent="0.2">
      <c r="A18" s="32">
        <v>17</v>
      </c>
      <c r="B18" s="33">
        <v>31</v>
      </c>
      <c r="C18" s="32">
        <v>23798.417000000001</v>
      </c>
      <c r="D18" s="32">
        <v>200724.480408403</v>
      </c>
      <c r="E18" s="32">
        <v>167950.10618026101</v>
      </c>
      <c r="F18" s="32">
        <v>32774.3742281421</v>
      </c>
      <c r="G18" s="32">
        <v>167950.10618026101</v>
      </c>
      <c r="H18" s="32">
        <v>0.163280403872302</v>
      </c>
    </row>
    <row r="19" spans="1:8" ht="14.25" x14ac:dyDescent="0.2">
      <c r="A19" s="32">
        <v>18</v>
      </c>
      <c r="B19" s="33">
        <v>32</v>
      </c>
      <c r="C19" s="32">
        <v>18284.54</v>
      </c>
      <c r="D19" s="32">
        <v>236187.32837380699</v>
      </c>
      <c r="E19" s="32">
        <v>236051.277140786</v>
      </c>
      <c r="F19" s="32">
        <v>136.05123302053201</v>
      </c>
      <c r="G19" s="32">
        <v>236051.277140786</v>
      </c>
      <c r="H19" s="32">
        <v>5.7603104263581595E-4</v>
      </c>
    </row>
    <row r="20" spans="1:8" ht="14.25" x14ac:dyDescent="0.2">
      <c r="A20" s="32">
        <v>19</v>
      </c>
      <c r="B20" s="33">
        <v>33</v>
      </c>
      <c r="C20" s="32">
        <v>35736.103999999999</v>
      </c>
      <c r="D20" s="32">
        <v>516731.68632424902</v>
      </c>
      <c r="E20" s="32">
        <v>409491.61314262002</v>
      </c>
      <c r="F20" s="32">
        <v>107240.07318162901</v>
      </c>
      <c r="G20" s="32">
        <v>409491.61314262002</v>
      </c>
      <c r="H20" s="32">
        <v>0.20753531478682399</v>
      </c>
    </row>
    <row r="21" spans="1:8" ht="14.25" x14ac:dyDescent="0.2">
      <c r="A21" s="32">
        <v>20</v>
      </c>
      <c r="B21" s="33">
        <v>34</v>
      </c>
      <c r="C21" s="32">
        <v>39025.430999999997</v>
      </c>
      <c r="D21" s="32">
        <v>230996.61361504401</v>
      </c>
      <c r="E21" s="32">
        <v>171195.27202402899</v>
      </c>
      <c r="F21" s="32">
        <v>59801.341591015</v>
      </c>
      <c r="G21" s="32">
        <v>171195.27202402899</v>
      </c>
      <c r="H21" s="32">
        <v>0.25888406178401402</v>
      </c>
    </row>
    <row r="22" spans="1:8" ht="14.25" x14ac:dyDescent="0.2">
      <c r="A22" s="32">
        <v>21</v>
      </c>
      <c r="B22" s="33">
        <v>35</v>
      </c>
      <c r="C22" s="32">
        <v>35380.516000000003</v>
      </c>
      <c r="D22" s="32">
        <v>706398.91014247795</v>
      </c>
      <c r="E22" s="32">
        <v>678230.85448672599</v>
      </c>
      <c r="F22" s="32">
        <v>28168.0556557522</v>
      </c>
      <c r="G22" s="32">
        <v>678230.85448672599</v>
      </c>
      <c r="H22" s="32">
        <v>3.9875564997786897E-2</v>
      </c>
    </row>
    <row r="23" spans="1:8" ht="14.25" x14ac:dyDescent="0.2">
      <c r="A23" s="32">
        <v>22</v>
      </c>
      <c r="B23" s="33">
        <v>36</v>
      </c>
      <c r="C23" s="32">
        <v>154738.42300000001</v>
      </c>
      <c r="D23" s="32">
        <v>654084.79266814201</v>
      </c>
      <c r="E23" s="32">
        <v>561567.50165790797</v>
      </c>
      <c r="F23" s="32">
        <v>92517.291010233093</v>
      </c>
      <c r="G23" s="32">
        <v>561567.50165790797</v>
      </c>
      <c r="H23" s="32">
        <v>0.14144540898564001</v>
      </c>
    </row>
    <row r="24" spans="1:8" ht="14.25" x14ac:dyDescent="0.2">
      <c r="A24" s="32">
        <v>23</v>
      </c>
      <c r="B24" s="33">
        <v>37</v>
      </c>
      <c r="C24" s="32">
        <v>113783.11199999999</v>
      </c>
      <c r="D24" s="32">
        <v>1134559.2348807401</v>
      </c>
      <c r="E24" s="32">
        <v>1041710.62092478</v>
      </c>
      <c r="F24" s="32">
        <v>92848.613955964</v>
      </c>
      <c r="G24" s="32">
        <v>1041710.62092478</v>
      </c>
      <c r="H24" s="32">
        <v>8.1836726634836002E-2</v>
      </c>
    </row>
    <row r="25" spans="1:8" ht="14.25" x14ac:dyDescent="0.2">
      <c r="A25" s="32">
        <v>24</v>
      </c>
      <c r="B25" s="33">
        <v>38</v>
      </c>
      <c r="C25" s="32">
        <v>1100350.274</v>
      </c>
      <c r="D25" s="32">
        <v>4242828.87219912</v>
      </c>
      <c r="E25" s="32">
        <v>4564301.4103159299</v>
      </c>
      <c r="F25" s="32">
        <v>-321472.53811681399</v>
      </c>
      <c r="G25" s="32">
        <v>4564301.4103159299</v>
      </c>
      <c r="H25" s="32">
        <v>-7.5768443130771496E-2</v>
      </c>
    </row>
    <row r="26" spans="1:8" ht="14.25" x14ac:dyDescent="0.2">
      <c r="A26" s="32">
        <v>25</v>
      </c>
      <c r="B26" s="33">
        <v>39</v>
      </c>
      <c r="C26" s="32">
        <v>87792.365999999995</v>
      </c>
      <c r="D26" s="32">
        <v>115607.612003199</v>
      </c>
      <c r="E26" s="32">
        <v>81826.110877002502</v>
      </c>
      <c r="F26" s="32">
        <v>33781.501126196999</v>
      </c>
      <c r="G26" s="32">
        <v>81826.110877002502</v>
      </c>
      <c r="H26" s="32">
        <v>0.29220827712678699</v>
      </c>
    </row>
    <row r="27" spans="1:8" ht="14.25" x14ac:dyDescent="0.2">
      <c r="A27" s="32">
        <v>26</v>
      </c>
      <c r="B27" s="33">
        <v>42</v>
      </c>
      <c r="C27" s="32">
        <v>9478.4969999999994</v>
      </c>
      <c r="D27" s="32">
        <v>157404.75469999999</v>
      </c>
      <c r="E27" s="32">
        <v>149973.56159999999</v>
      </c>
      <c r="F27" s="32">
        <v>7431.1931000000004</v>
      </c>
      <c r="G27" s="32">
        <v>149973.56159999999</v>
      </c>
      <c r="H27" s="32">
        <v>4.7210728253814303E-2</v>
      </c>
    </row>
    <row r="28" spans="1:8" ht="14.25" x14ac:dyDescent="0.2">
      <c r="A28" s="32">
        <v>27</v>
      </c>
      <c r="B28" s="33">
        <v>75</v>
      </c>
      <c r="C28" s="32">
        <v>282</v>
      </c>
      <c r="D28" s="32">
        <v>151522.22222222199</v>
      </c>
      <c r="E28" s="32">
        <v>143953.508547009</v>
      </c>
      <c r="F28" s="32">
        <v>7568.7136752136803</v>
      </c>
      <c r="G28" s="32">
        <v>143953.508547009</v>
      </c>
      <c r="H28" s="32">
        <v>4.9951179201380903E-2</v>
      </c>
    </row>
    <row r="29" spans="1:8" ht="14.25" x14ac:dyDescent="0.2">
      <c r="A29" s="32">
        <v>28</v>
      </c>
      <c r="B29" s="33">
        <v>76</v>
      </c>
      <c r="C29" s="32">
        <v>2138</v>
      </c>
      <c r="D29" s="32">
        <v>378049.41496837599</v>
      </c>
      <c r="E29" s="32">
        <v>349459.60640598298</v>
      </c>
      <c r="F29" s="32">
        <v>28589.808562393198</v>
      </c>
      <c r="G29" s="32">
        <v>349459.60640598298</v>
      </c>
      <c r="H29" s="32">
        <v>7.5624527986069501E-2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9885.6062325088897</v>
      </c>
      <c r="E30" s="32">
        <v>8452.7270251871996</v>
      </c>
      <c r="F30" s="32">
        <v>1432.87920732169</v>
      </c>
      <c r="G30" s="32">
        <v>8452.7270251871996</v>
      </c>
      <c r="H30" s="32">
        <v>0.144946012780648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2015-03-20T01:20:32Z</dcterms:modified>
</cp:coreProperties>
</file>