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<sst xmlns="http://schemas.openxmlformats.org/spreadsheetml/2006/main" count="117" uniqueCount="75">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</sst>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29984697.986599997</v>
      </c>
      <c r="F3" s="25">
        <f>RA!I7</f>
        <v>4558937.9567999998</v>
      </c>
      <c r="G3" s="16">
        <f>SUM(G4:G40)</f>
        <v>25425760.029800002</v>
      </c>
      <c r="H3" s="27">
        <f>RA!J7</f>
        <v>15.2042150260688</v>
      </c>
      <c r="I3" s="20">
        <f>SUM(I4:I40)</f>
        <v>29984710.118966267</v>
      </c>
      <c r="J3" s="21">
        <f>SUM(J4:J40)</f>
        <v>25425760.081334703</v>
      </c>
      <c r="K3" s="22">
        <f>E3-I3</f>
        <v>-12.132366269826889</v>
      </c>
      <c r="L3" s="22">
        <f>G3-J3</f>
        <v>-5.1534701138734818E-2</v>
      </c>
    </row>
    <row r="4" spans="1:13" x14ac:dyDescent="0.15">
      <c r="A4" s="44">
        <f>RA!A8</f>
        <v>42260</v>
      </c>
      <c r="B4" s="12">
        <v>12</v>
      </c>
      <c r="C4" s="42" t="s">
        <v>6</v>
      </c>
      <c r="D4" s="42"/>
      <c r="E4" s="15">
        <f>VLOOKUP(C4,RA!B8:D36,3,0)</f>
        <v>3603846.6486</v>
      </c>
      <c r="F4" s="25">
        <f>VLOOKUP(C4,RA!B8:I39,8,0)</f>
        <v>912078.33200000005</v>
      </c>
      <c r="G4" s="16">
        <f t="shared" ref="G4:G40" si="0">E4-F4</f>
        <v>2691768.3166</v>
      </c>
      <c r="H4" s="27">
        <f>RA!J8</f>
        <v>25.3084667837994</v>
      </c>
      <c r="I4" s="20">
        <f>VLOOKUP(B4,RMS!B:D,3,FALSE)</f>
        <v>3603850.2488965802</v>
      </c>
      <c r="J4" s="21">
        <f>VLOOKUP(B4,RMS!B:E,4,FALSE)</f>
        <v>2691768.37315385</v>
      </c>
      <c r="K4" s="22">
        <f t="shared" ref="K4:K40" si="1">E4-I4</f>
        <v>-3.6002965802326798</v>
      </c>
      <c r="L4" s="22">
        <f t="shared" ref="L4:L40" si="2">G4-J4</f>
        <v>-5.6553849950432777E-2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371871.21299999999</v>
      </c>
      <c r="F5" s="25">
        <f>VLOOKUP(C5,RA!B9:I40,8,0)</f>
        <v>95498.121100000004</v>
      </c>
      <c r="G5" s="16">
        <f t="shared" si="0"/>
        <v>276373.0919</v>
      </c>
      <c r="H5" s="27">
        <f>RA!J9</f>
        <v>25.680428535886701</v>
      </c>
      <c r="I5" s="20">
        <f>VLOOKUP(B5,RMS!B:D,3,FALSE)</f>
        <v>371871.63540898601</v>
      </c>
      <c r="J5" s="21">
        <f>VLOOKUP(B5,RMS!B:E,4,FALSE)</f>
        <v>276373.10121670802</v>
      </c>
      <c r="K5" s="22">
        <f t="shared" si="1"/>
        <v>-0.42240898602176458</v>
      </c>
      <c r="L5" s="22">
        <f t="shared" si="2"/>
        <v>-9.3167080194689333E-3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606933.40590000001</v>
      </c>
      <c r="F6" s="25">
        <f>VLOOKUP(C6,RA!B10:I41,8,0)</f>
        <v>159872.2697</v>
      </c>
      <c r="G6" s="16">
        <f t="shared" si="0"/>
        <v>447061.13620000001</v>
      </c>
      <c r="H6" s="27">
        <f>RA!J10</f>
        <v>26.340990320500001</v>
      </c>
      <c r="I6" s="20">
        <f>VLOOKUP(B6,RMS!B:D,3,FALSE)</f>
        <v>606936.20451196597</v>
      </c>
      <c r="J6" s="21">
        <f>VLOOKUP(B6,RMS!B:E,4,FALSE)</f>
        <v>447061.13607179502</v>
      </c>
      <c r="K6" s="22">
        <f>E6-I6</f>
        <v>-2.7986119659617543</v>
      </c>
      <c r="L6" s="22">
        <f t="shared" si="2"/>
        <v>1.2820499250665307E-4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263589.91700000002</v>
      </c>
      <c r="F7" s="25">
        <f>VLOOKUP(C7,RA!B11:I42,8,0)</f>
        <v>62542.498699999996</v>
      </c>
      <c r="G7" s="16">
        <f t="shared" si="0"/>
        <v>201047.41830000002</v>
      </c>
      <c r="H7" s="27">
        <f>RA!J11</f>
        <v>23.727196932195199</v>
      </c>
      <c r="I7" s="20">
        <f>VLOOKUP(B7,RMS!B:D,3,FALSE)</f>
        <v>263590.11055042699</v>
      </c>
      <c r="J7" s="21">
        <f>VLOOKUP(B7,RMS!B:E,4,FALSE)</f>
        <v>201047.41764529899</v>
      </c>
      <c r="K7" s="22">
        <f t="shared" si="1"/>
        <v>-0.19355042697861791</v>
      </c>
      <c r="L7" s="22">
        <f t="shared" si="2"/>
        <v>6.5470102708786726E-4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1559590.3954</v>
      </c>
      <c r="F8" s="25">
        <f>VLOOKUP(C8,RA!B12:I43,8,0)</f>
        <v>420849.72979999997</v>
      </c>
      <c r="G8" s="16">
        <f t="shared" si="0"/>
        <v>1138740.6655999999</v>
      </c>
      <c r="H8" s="27">
        <f>RA!J12</f>
        <v>26.9846320573205</v>
      </c>
      <c r="I8" s="20">
        <f>VLOOKUP(B8,RMS!B:D,3,FALSE)</f>
        <v>1559590.1977547</v>
      </c>
      <c r="J8" s="21">
        <f>VLOOKUP(B8,RMS!B:E,4,FALSE)</f>
        <v>1138740.67247265</v>
      </c>
      <c r="K8" s="22">
        <f t="shared" si="1"/>
        <v>0.19764530006796122</v>
      </c>
      <c r="L8" s="22">
        <f t="shared" si="2"/>
        <v>-6.8726500030606985E-3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2451052.7022000002</v>
      </c>
      <c r="F9" s="25">
        <f>VLOOKUP(C9,RA!B13:I44,8,0)</f>
        <v>661529.22640000004</v>
      </c>
      <c r="G9" s="16">
        <f t="shared" si="0"/>
        <v>1789523.4758000001</v>
      </c>
      <c r="H9" s="27">
        <f>RA!J13</f>
        <v>26.9895961766236</v>
      </c>
      <c r="I9" s="20">
        <f>VLOOKUP(B9,RMS!B:D,3,FALSE)</f>
        <v>2451055.0413017101</v>
      </c>
      <c r="J9" s="21">
        <f>VLOOKUP(B9,RMS!B:E,4,FALSE)</f>
        <v>1789523.4463196599</v>
      </c>
      <c r="K9" s="22">
        <f t="shared" si="1"/>
        <v>-2.3391017098911107</v>
      </c>
      <c r="L9" s="22">
        <f t="shared" si="2"/>
        <v>2.9480340192094445E-2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740144.40390000003</v>
      </c>
      <c r="F10" s="25">
        <f>VLOOKUP(C10,RA!B14:I45,8,0)</f>
        <v>178844.46179999999</v>
      </c>
      <c r="G10" s="16">
        <f t="shared" si="0"/>
        <v>561299.9421000001</v>
      </c>
      <c r="H10" s="27">
        <f>RA!J14</f>
        <v>24.1634552470606</v>
      </c>
      <c r="I10" s="20">
        <f>VLOOKUP(B10,RMS!B:D,3,FALSE)</f>
        <v>740144.24274188001</v>
      </c>
      <c r="J10" s="21">
        <f>VLOOKUP(B10,RMS!B:E,4,FALSE)</f>
        <v>561299.93722222198</v>
      </c>
      <c r="K10" s="22">
        <f t="shared" si="1"/>
        <v>0.16115812002681196</v>
      </c>
      <c r="L10" s="22">
        <f t="shared" si="2"/>
        <v>4.8777781194075942E-3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966582.65830000001</v>
      </c>
      <c r="F11" s="25">
        <f>VLOOKUP(C11,RA!B15:I46,8,0)</f>
        <v>212414.55720000001</v>
      </c>
      <c r="G11" s="16">
        <f t="shared" si="0"/>
        <v>754168.10109999997</v>
      </c>
      <c r="H11" s="27">
        <f>RA!J15</f>
        <v>21.975829524356399</v>
      </c>
      <c r="I11" s="20">
        <f>VLOOKUP(B11,RMS!B:D,3,FALSE)</f>
        <v>966582.88558376103</v>
      </c>
      <c r="J11" s="21">
        <f>VLOOKUP(B11,RMS!B:E,4,FALSE)</f>
        <v>754168.108691453</v>
      </c>
      <c r="K11" s="22">
        <f t="shared" si="1"/>
        <v>-0.22728376102168113</v>
      </c>
      <c r="L11" s="22">
        <f t="shared" si="2"/>
        <v>-7.5914530316367745E-3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1331753.96</v>
      </c>
      <c r="F12" s="25">
        <f>VLOOKUP(C12,RA!B16:I47,8,0)</f>
        <v>37462.376799999998</v>
      </c>
      <c r="G12" s="16">
        <f t="shared" si="0"/>
        <v>1294291.5832</v>
      </c>
      <c r="H12" s="27">
        <f>RA!J16</f>
        <v>2.8130103551559902</v>
      </c>
      <c r="I12" s="20">
        <f>VLOOKUP(B12,RMS!B:D,3,FALSE)</f>
        <v>1331753.17448291</v>
      </c>
      <c r="J12" s="21">
        <f>VLOOKUP(B12,RMS!B:E,4,FALSE)</f>
        <v>1294291.58274957</v>
      </c>
      <c r="K12" s="22">
        <f t="shared" si="1"/>
        <v>0.78551709000021219</v>
      </c>
      <c r="L12" s="22">
        <f t="shared" si="2"/>
        <v>4.5042997226119041E-4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728321.8726</v>
      </c>
      <c r="F13" s="25">
        <f>VLOOKUP(C13,RA!B17:I48,8,0)</f>
        <v>115095.9299</v>
      </c>
      <c r="G13" s="16">
        <f t="shared" si="0"/>
        <v>613225.94270000001</v>
      </c>
      <c r="H13" s="27">
        <f>RA!J17</f>
        <v>15.8028935049177</v>
      </c>
      <c r="I13" s="20">
        <f>VLOOKUP(B13,RMS!B:D,3,FALSE)</f>
        <v>728321.79200512799</v>
      </c>
      <c r="J13" s="21">
        <f>VLOOKUP(B13,RMS!B:E,4,FALSE)</f>
        <v>613225.95145641</v>
      </c>
      <c r="K13" s="22">
        <f t="shared" si="1"/>
        <v>8.05948720080778E-2</v>
      </c>
      <c r="L13" s="22">
        <f t="shared" si="2"/>
        <v>-8.7564099812880158E-3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2111128.5613000002</v>
      </c>
      <c r="F14" s="25">
        <f>VLOOKUP(C14,RA!B18:I49,8,0)</f>
        <v>292346.51760000002</v>
      </c>
      <c r="G14" s="16">
        <f t="shared" si="0"/>
        <v>1818782.0437000003</v>
      </c>
      <c r="H14" s="27">
        <f>RA!J18</f>
        <v>13.847878474060201</v>
      </c>
      <c r="I14" s="20">
        <f>VLOOKUP(B14,RMS!B:D,3,FALSE)</f>
        <v>2111128.5390025601</v>
      </c>
      <c r="J14" s="21">
        <f>VLOOKUP(B14,RMS!B:E,4,FALSE)</f>
        <v>1818782.0318102599</v>
      </c>
      <c r="K14" s="22">
        <f t="shared" si="1"/>
        <v>2.2297440096735954E-2</v>
      </c>
      <c r="L14" s="22">
        <f t="shared" si="2"/>
        <v>1.1889740359038115E-2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626462.00950000004</v>
      </c>
      <c r="F15" s="25">
        <f>VLOOKUP(C15,RA!B19:I50,8,0)</f>
        <v>39040.127200000003</v>
      </c>
      <c r="G15" s="16">
        <f t="shared" si="0"/>
        <v>587421.88230000006</v>
      </c>
      <c r="H15" s="27">
        <f>RA!J19</f>
        <v>6.2318427307602002</v>
      </c>
      <c r="I15" s="20">
        <f>VLOOKUP(B15,RMS!B:D,3,FALSE)</f>
        <v>626462.04853760696</v>
      </c>
      <c r="J15" s="21">
        <f>VLOOKUP(B15,RMS!B:E,4,FALSE)</f>
        <v>587421.881335043</v>
      </c>
      <c r="K15" s="22">
        <f t="shared" si="1"/>
        <v>-3.9037606911733747E-2</v>
      </c>
      <c r="L15" s="22">
        <f t="shared" si="2"/>
        <v>9.6495705656707287E-4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1406678.3317</v>
      </c>
      <c r="F16" s="25">
        <f>VLOOKUP(C16,RA!B20:I51,8,0)</f>
        <v>59189.522499999999</v>
      </c>
      <c r="G16" s="16">
        <f t="shared" si="0"/>
        <v>1347488.8092</v>
      </c>
      <c r="H16" s="27">
        <f>RA!J20</f>
        <v>4.2077510661920998</v>
      </c>
      <c r="I16" s="20">
        <f>VLOOKUP(B16,RMS!B:D,3,FALSE)</f>
        <v>1406678.5773</v>
      </c>
      <c r="J16" s="21">
        <f>VLOOKUP(B16,RMS!B:E,4,FALSE)</f>
        <v>1347488.8092</v>
      </c>
      <c r="K16" s="22">
        <f t="shared" si="1"/>
        <v>-0.24560000002384186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409686.05050000001</v>
      </c>
      <c r="F17" s="25">
        <f>VLOOKUP(C17,RA!B21:I52,8,0)</f>
        <v>49269.281199999998</v>
      </c>
      <c r="G17" s="16">
        <f t="shared" si="0"/>
        <v>360416.76930000004</v>
      </c>
      <c r="H17" s="27">
        <f>RA!J21</f>
        <v>12.0261066101395</v>
      </c>
      <c r="I17" s="20">
        <f>VLOOKUP(B17,RMS!B:D,3,FALSE)</f>
        <v>409685.65324542799</v>
      </c>
      <c r="J17" s="21">
        <f>VLOOKUP(B17,RMS!B:E,4,FALSE)</f>
        <v>360416.76928407099</v>
      </c>
      <c r="K17" s="22">
        <f t="shared" si="1"/>
        <v>0.39725457201711833</v>
      </c>
      <c r="L17" s="22">
        <f t="shared" si="2"/>
        <v>1.5929050277918577E-5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1612660.4835999999</v>
      </c>
      <c r="F18" s="25">
        <f>VLOOKUP(C18,RA!B22:I53,8,0)</f>
        <v>193426.94620000001</v>
      </c>
      <c r="G18" s="16">
        <f t="shared" si="0"/>
        <v>1419233.5373999998</v>
      </c>
      <c r="H18" s="27">
        <f>RA!J22</f>
        <v>11.994275804923699</v>
      </c>
      <c r="I18" s="20">
        <f>VLOOKUP(B18,RMS!B:D,3,FALSE)</f>
        <v>1612662.1410999999</v>
      </c>
      <c r="J18" s="21">
        <f>VLOOKUP(B18,RMS!B:E,4,FALSE)</f>
        <v>1419233.5363</v>
      </c>
      <c r="K18" s="22">
        <f t="shared" si="1"/>
        <v>-1.6574999999720603</v>
      </c>
      <c r="L18" s="22">
        <f t="shared" si="2"/>
        <v>1.0999997612088919E-3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3505412.5082</v>
      </c>
      <c r="F19" s="25">
        <f>VLOOKUP(C19,RA!B23:I54,8,0)</f>
        <v>334527.42810000002</v>
      </c>
      <c r="G19" s="16">
        <f t="shared" si="0"/>
        <v>3170885.0800999999</v>
      </c>
      <c r="H19" s="27">
        <f>RA!J23</f>
        <v>9.54316866609736</v>
      </c>
      <c r="I19" s="20">
        <f>VLOOKUP(B19,RMS!B:D,3,FALSE)</f>
        <v>3505415.2820743602</v>
      </c>
      <c r="J19" s="21">
        <f>VLOOKUP(B19,RMS!B:E,4,FALSE)</f>
        <v>3170885.1283162399</v>
      </c>
      <c r="K19" s="22">
        <f t="shared" si="1"/>
        <v>-2.7738743601366878</v>
      </c>
      <c r="L19" s="22">
        <f t="shared" si="2"/>
        <v>-4.8216240014880896E-2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314439.54710000003</v>
      </c>
      <c r="F20" s="25">
        <f>VLOOKUP(C20,RA!B24:I55,8,0)</f>
        <v>51776.183400000002</v>
      </c>
      <c r="G20" s="16">
        <f t="shared" si="0"/>
        <v>262663.36370000005</v>
      </c>
      <c r="H20" s="27">
        <f>RA!J24</f>
        <v>16.466180503540102</v>
      </c>
      <c r="I20" s="20">
        <f>VLOOKUP(B20,RMS!B:D,3,FALSE)</f>
        <v>314439.60280802503</v>
      </c>
      <c r="J20" s="21">
        <f>VLOOKUP(B20,RMS!B:E,4,FALSE)</f>
        <v>262663.342056725</v>
      </c>
      <c r="K20" s="22">
        <f t="shared" si="1"/>
        <v>-5.5708025000058115E-2</v>
      </c>
      <c r="L20" s="22">
        <f t="shared" si="2"/>
        <v>2.1643275045789778E-2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315379.40250000003</v>
      </c>
      <c r="F21" s="25">
        <f>VLOOKUP(C21,RA!B25:I56,8,0)</f>
        <v>26128.044300000001</v>
      </c>
      <c r="G21" s="16">
        <f t="shared" si="0"/>
        <v>289251.35820000002</v>
      </c>
      <c r="H21" s="27">
        <f>RA!J25</f>
        <v>8.2846387851850896</v>
      </c>
      <c r="I21" s="20">
        <f>VLOOKUP(B21,RMS!B:D,3,FALSE)</f>
        <v>315379.40784511802</v>
      </c>
      <c r="J21" s="21">
        <f>VLOOKUP(B21,RMS!B:E,4,FALSE)</f>
        <v>289251.35847352399</v>
      </c>
      <c r="K21" s="22">
        <f t="shared" si="1"/>
        <v>-5.345117999240756E-3</v>
      </c>
      <c r="L21" s="22">
        <f t="shared" si="2"/>
        <v>-2.7352396864444017E-4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587866.41850000003</v>
      </c>
      <c r="F22" s="25">
        <f>VLOOKUP(C22,RA!B26:I57,8,0)</f>
        <v>125801.6029</v>
      </c>
      <c r="G22" s="16">
        <f t="shared" si="0"/>
        <v>462064.81560000003</v>
      </c>
      <c r="H22" s="27">
        <f>RA!J26</f>
        <v>21.399691994823499</v>
      </c>
      <c r="I22" s="20">
        <f>VLOOKUP(B22,RMS!B:D,3,FALSE)</f>
        <v>587866.34347619698</v>
      </c>
      <c r="J22" s="21">
        <f>VLOOKUP(B22,RMS!B:E,4,FALSE)</f>
        <v>462064.79219008802</v>
      </c>
      <c r="K22" s="22">
        <f t="shared" si="1"/>
        <v>7.5023803045041859E-2</v>
      </c>
      <c r="L22" s="22">
        <f t="shared" si="2"/>
        <v>2.3409912013448775E-2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355324.13789999997</v>
      </c>
      <c r="F23" s="25">
        <f>VLOOKUP(C23,RA!B27:I58,8,0)</f>
        <v>102537.3198</v>
      </c>
      <c r="G23" s="16">
        <f t="shared" si="0"/>
        <v>252786.81809999997</v>
      </c>
      <c r="H23" s="27">
        <f>RA!J27</f>
        <v>28.8574033855413</v>
      </c>
      <c r="I23" s="20">
        <f>VLOOKUP(B23,RMS!B:D,3,FALSE)</f>
        <v>355323.88844048098</v>
      </c>
      <c r="J23" s="21">
        <f>VLOOKUP(B23,RMS!B:E,4,FALSE)</f>
        <v>252786.82159686499</v>
      </c>
      <c r="K23" s="22">
        <f t="shared" si="1"/>
        <v>0.24945951899280772</v>
      </c>
      <c r="L23" s="22">
        <f t="shared" si="2"/>
        <v>-3.4968650143127888E-3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1117422.0211</v>
      </c>
      <c r="F24" s="25">
        <f>VLOOKUP(C24,RA!B28:I59,8,0)</f>
        <v>69706.142200000002</v>
      </c>
      <c r="G24" s="16">
        <f t="shared" si="0"/>
        <v>1047715.8789</v>
      </c>
      <c r="H24" s="27">
        <f>RA!J28</f>
        <v>6.2381213976238499</v>
      </c>
      <c r="I24" s="20">
        <f>VLOOKUP(B24,RMS!B:D,3,FALSE)</f>
        <v>1117422.0210601799</v>
      </c>
      <c r="J24" s="21">
        <f>VLOOKUP(B24,RMS!B:E,4,FALSE)</f>
        <v>1047715.89003805</v>
      </c>
      <c r="K24" s="22">
        <f t="shared" si="1"/>
        <v>3.9820093661546707E-5</v>
      </c>
      <c r="L24" s="22">
        <f t="shared" si="2"/>
        <v>-1.1138050002045929E-2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741675.56149999995</v>
      </c>
      <c r="F25" s="25">
        <f>VLOOKUP(C25,RA!B29:I60,8,0)</f>
        <v>120533.29459999999</v>
      </c>
      <c r="G25" s="16">
        <f t="shared" si="0"/>
        <v>621142.26689999993</v>
      </c>
      <c r="H25" s="27">
        <f>RA!J29</f>
        <v>16.251485266175902</v>
      </c>
      <c r="I25" s="20">
        <f>VLOOKUP(B25,RMS!B:D,3,FALSE)</f>
        <v>741675.56121238903</v>
      </c>
      <c r="J25" s="21">
        <f>VLOOKUP(B25,RMS!B:E,4,FALSE)</f>
        <v>621142.22952449997</v>
      </c>
      <c r="K25" s="22">
        <f t="shared" si="1"/>
        <v>2.8761092107743025E-4</v>
      </c>
      <c r="L25" s="22">
        <f t="shared" si="2"/>
        <v>3.7375499960035086E-2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1289740.0014</v>
      </c>
      <c r="F26" s="25">
        <f>VLOOKUP(C26,RA!B30:I61,8,0)</f>
        <v>171490.0618</v>
      </c>
      <c r="G26" s="16">
        <f t="shared" si="0"/>
        <v>1118249.9395999999</v>
      </c>
      <c r="H26" s="27">
        <f>RA!J30</f>
        <v>13.296483137209799</v>
      </c>
      <c r="I26" s="20">
        <f>VLOOKUP(B26,RMS!B:D,3,FALSE)</f>
        <v>1289739.99080177</v>
      </c>
      <c r="J26" s="21">
        <f>VLOOKUP(B26,RMS!B:E,4,FALSE)</f>
        <v>1118249.9532053501</v>
      </c>
      <c r="K26" s="22">
        <f t="shared" si="1"/>
        <v>1.0598229942843318E-2</v>
      </c>
      <c r="L26" s="22">
        <f t="shared" si="2"/>
        <v>-1.3605350162833929E-2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1301597.1129000001</v>
      </c>
      <c r="F27" s="25">
        <f>VLOOKUP(C27,RA!B31:I62,8,0)</f>
        <v>32948.046600000001</v>
      </c>
      <c r="G27" s="16">
        <f t="shared" si="0"/>
        <v>1268649.0663000001</v>
      </c>
      <c r="H27" s="27">
        <f>RA!J31</f>
        <v>2.5313552306973599</v>
      </c>
      <c r="I27" s="20">
        <f>VLOOKUP(B27,RMS!B:D,3,FALSE)</f>
        <v>1301596.9327477899</v>
      </c>
      <c r="J27" s="21">
        <f>VLOOKUP(B27,RMS!B:E,4,FALSE)</f>
        <v>1268649.0870840701</v>
      </c>
      <c r="K27" s="22">
        <f t="shared" si="1"/>
        <v>0.18015221017412841</v>
      </c>
      <c r="L27" s="22">
        <f t="shared" si="2"/>
        <v>-2.0784070016816258E-2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127246.0739</v>
      </c>
      <c r="F28" s="25">
        <f>VLOOKUP(C28,RA!B32:I63,8,0)</f>
        <v>31267.415700000001</v>
      </c>
      <c r="G28" s="16">
        <f t="shared" si="0"/>
        <v>95978.658200000005</v>
      </c>
      <c r="H28" s="27">
        <f>RA!J32</f>
        <v>24.572401129305099</v>
      </c>
      <c r="I28" s="20">
        <f>VLOOKUP(B28,RMS!B:D,3,FALSE)</f>
        <v>127246.01874307499</v>
      </c>
      <c r="J28" s="21">
        <f>VLOOKUP(B28,RMS!B:E,4,FALSE)</f>
        <v>95978.657880469007</v>
      </c>
      <c r="K28" s="22">
        <f t="shared" si="1"/>
        <v>5.5156925009214319E-2</v>
      </c>
      <c r="L28" s="22">
        <f t="shared" si="2"/>
        <v>3.1953099824022502E-4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191986.93979999999</v>
      </c>
      <c r="F30" s="25">
        <f>VLOOKUP(C30,RA!B34:I66,8,0)</f>
        <v>26448.416099999999</v>
      </c>
      <c r="G30" s="16">
        <f t="shared" si="0"/>
        <v>165538.52369999999</v>
      </c>
      <c r="H30" s="27">
        <f>RA!J34</f>
        <v>0</v>
      </c>
      <c r="I30" s="20">
        <f>VLOOKUP(B30,RMS!B:D,3,FALSE)</f>
        <v>191986.93859999999</v>
      </c>
      <c r="J30" s="21">
        <f>VLOOKUP(B30,RMS!B:E,4,FALSE)</f>
        <v>165538.52290000001</v>
      </c>
      <c r="K30" s="22">
        <f t="shared" si="1"/>
        <v>1.1999999987892807E-3</v>
      </c>
      <c r="L30" s="22">
        <f t="shared" si="2"/>
        <v>7.9999997979030013E-4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55881.29</v>
      </c>
      <c r="F31" s="25">
        <f>VLOOKUP(C31,RA!B35:I67,8,0)</f>
        <v>2570.81</v>
      </c>
      <c r="G31" s="16">
        <f t="shared" si="0"/>
        <v>53310.48</v>
      </c>
      <c r="H31" s="27">
        <f>RA!J35</f>
        <v>13.776153798561699</v>
      </c>
      <c r="I31" s="20">
        <f>VLOOKUP(B31,RMS!B:D,3,FALSE)</f>
        <v>55881.29</v>
      </c>
      <c r="J31" s="21">
        <f>VLOOKUP(B31,RMS!B:E,4,FALSE)</f>
        <v>53310.48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217471.88</v>
      </c>
      <c r="F32" s="25">
        <f>VLOOKUP(C32,RA!B34:I67,8,0)</f>
        <v>-30073.58</v>
      </c>
      <c r="G32" s="16">
        <f t="shared" si="0"/>
        <v>247545.46000000002</v>
      </c>
      <c r="H32" s="27">
        <f>RA!J35</f>
        <v>13.776153798561699</v>
      </c>
      <c r="I32" s="20">
        <f>VLOOKUP(B32,RMS!B:D,3,FALSE)</f>
        <v>217471.88</v>
      </c>
      <c r="J32" s="21">
        <f>VLOOKUP(B32,RMS!B:E,4,FALSE)</f>
        <v>247545.46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54202.67</v>
      </c>
      <c r="F33" s="25">
        <f>VLOOKUP(C33,RA!B34:I68,8,0)</f>
        <v>-2552.02</v>
      </c>
      <c r="G33" s="16">
        <f t="shared" si="0"/>
        <v>56754.689999999995</v>
      </c>
      <c r="H33" s="27">
        <f>RA!J34</f>
        <v>0</v>
      </c>
      <c r="I33" s="20">
        <f>VLOOKUP(B33,RMS!B:D,3,FALSE)</f>
        <v>54202.67</v>
      </c>
      <c r="J33" s="21">
        <f>VLOOKUP(B33,RMS!B:E,4,FALSE)</f>
        <v>56754.69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177793.24</v>
      </c>
      <c r="F34" s="25">
        <f>VLOOKUP(C34,RA!B35:I69,8,0)</f>
        <v>-40711.980000000003</v>
      </c>
      <c r="G34" s="16">
        <f t="shared" si="0"/>
        <v>218505.22</v>
      </c>
      <c r="H34" s="27">
        <f>RA!J35</f>
        <v>13.776153798561699</v>
      </c>
      <c r="I34" s="20">
        <f>VLOOKUP(B34,RMS!B:D,3,FALSE)</f>
        <v>177793.24</v>
      </c>
      <c r="J34" s="21">
        <f>VLOOKUP(B34,RMS!B:E,4,FALSE)</f>
        <v>218505.22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0.86</v>
      </c>
      <c r="F35" s="25">
        <f>VLOOKUP(C35,RA!B36:I70,8,0)</f>
        <v>0.77</v>
      </c>
      <c r="G35" s="16">
        <f t="shared" si="0"/>
        <v>8.9999999999999969E-2</v>
      </c>
      <c r="H35" s="27">
        <f>RA!J36</f>
        <v>4.6004843481601796</v>
      </c>
      <c r="I35" s="20">
        <f>VLOOKUP(B35,RMS!B:D,3,FALSE)</f>
        <v>0.86</v>
      </c>
      <c r="J35" s="21">
        <f>VLOOKUP(B35,RMS!B:E,4,FALSE)</f>
        <v>0.09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277233.33299999998</v>
      </c>
      <c r="F36" s="25">
        <f>VLOOKUP(C36,RA!B8:I70,8,0)</f>
        <v>23687.665199999999</v>
      </c>
      <c r="G36" s="16">
        <f t="shared" si="0"/>
        <v>253545.6678</v>
      </c>
      <c r="H36" s="27">
        <f>RA!J36</f>
        <v>4.6004843481601796</v>
      </c>
      <c r="I36" s="20">
        <f>VLOOKUP(B36,RMS!B:D,3,FALSE)</f>
        <v>277233.33333333302</v>
      </c>
      <c r="J36" s="21">
        <f>VLOOKUP(B36,RMS!B:E,4,FALSE)</f>
        <v>253545.66666666701</v>
      </c>
      <c r="K36" s="22">
        <f t="shared" si="1"/>
        <v>-3.333330387249589E-4</v>
      </c>
      <c r="L36" s="22">
        <f t="shared" si="2"/>
        <v>1.1333329894114286E-3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368628.90289999999</v>
      </c>
      <c r="F37" s="25">
        <f>VLOOKUP(C37,RA!B8:I71,8,0)</f>
        <v>22291.002700000001</v>
      </c>
      <c r="G37" s="16">
        <f t="shared" si="0"/>
        <v>346337.90019999997</v>
      </c>
      <c r="H37" s="27">
        <f>RA!J37</f>
        <v>-13.8287212121402</v>
      </c>
      <c r="I37" s="20">
        <f>VLOOKUP(B37,RMS!B:D,3,FALSE)</f>
        <v>368628.89298632502</v>
      </c>
      <c r="J37" s="21">
        <f>VLOOKUP(B37,RMS!B:E,4,FALSE)</f>
        <v>346337.89968546998</v>
      </c>
      <c r="K37" s="22">
        <f t="shared" si="1"/>
        <v>9.9136749631725252E-3</v>
      </c>
      <c r="L37" s="22">
        <f t="shared" si="2"/>
        <v>5.1452999468892813E-4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98136.74</v>
      </c>
      <c r="F38" s="25">
        <f>VLOOKUP(C38,RA!B9:I72,8,0)</f>
        <v>-10422.27</v>
      </c>
      <c r="G38" s="16">
        <f t="shared" si="0"/>
        <v>108559.01000000001</v>
      </c>
      <c r="H38" s="27">
        <f>RA!J38</f>
        <v>-4.7082920453918602</v>
      </c>
      <c r="I38" s="20">
        <f>VLOOKUP(B38,RMS!B:D,3,FALSE)</f>
        <v>98136.74</v>
      </c>
      <c r="J38" s="21">
        <f>VLOOKUP(B38,RMS!B:E,4,FALSE)</f>
        <v>108559.01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63662.44</v>
      </c>
      <c r="F39" s="25">
        <f>VLOOKUP(C39,RA!B10:I73,8,0)</f>
        <v>8756.08</v>
      </c>
      <c r="G39" s="16">
        <f t="shared" si="0"/>
        <v>54906.36</v>
      </c>
      <c r="H39" s="27">
        <f>RA!J39</f>
        <v>-22.898497153210101</v>
      </c>
      <c r="I39" s="20">
        <f>VLOOKUP(B39,RMS!B:D,3,FALSE)</f>
        <v>63662.44</v>
      </c>
      <c r="J39" s="21">
        <f>VLOOKUP(B39,RMS!B:E,4,FALSE)</f>
        <v>54906.36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33294.292399999998</v>
      </c>
      <c r="F40" s="25">
        <f>VLOOKUP(C40,RA!B8:I74,8,0)</f>
        <v>2767.6253000000002</v>
      </c>
      <c r="G40" s="16">
        <f t="shared" si="0"/>
        <v>30526.667099999999</v>
      </c>
      <c r="H40" s="27">
        <f>RA!J40</f>
        <v>89.534883720930196</v>
      </c>
      <c r="I40" s="20">
        <f>VLOOKUP(B40,RMS!B:D,3,FALSE)</f>
        <v>33294.2924135844</v>
      </c>
      <c r="J40" s="21">
        <f>VLOOKUP(B40,RMS!B:E,4,FALSE)</f>
        <v>30526.666787686299</v>
      </c>
      <c r="K40" s="22">
        <f t="shared" si="1"/>
        <v>-1.3584402040578425E-5</v>
      </c>
      <c r="L40" s="22">
        <f t="shared" si="2"/>
        <v>3.1231369939632714E-4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29984697.9866</v>
      </c>
      <c r="E7" s="68">
        <v>24653735.929000001</v>
      </c>
      <c r="F7" s="69">
        <v>121.62334371128399</v>
      </c>
      <c r="G7" s="68">
        <v>23004933.284600001</v>
      </c>
      <c r="H7" s="69">
        <v>30.3402953429663</v>
      </c>
      <c r="I7" s="68">
        <v>4558937.9567999998</v>
      </c>
      <c r="J7" s="69">
        <v>15.2042150260688</v>
      </c>
      <c r="K7" s="68">
        <v>1780620.6324</v>
      </c>
      <c r="L7" s="69">
        <v>7.7401686428362098</v>
      </c>
      <c r="M7" s="69">
        <v>1.56030839688478</v>
      </c>
      <c r="N7" s="68">
        <v>278037098.95910001</v>
      </c>
      <c r="O7" s="68">
        <v>5647045816.6282997</v>
      </c>
      <c r="P7" s="68">
        <v>1330995</v>
      </c>
      <c r="Q7" s="68">
        <v>1235692</v>
      </c>
      <c r="R7" s="69">
        <v>7.7125205957471596</v>
      </c>
      <c r="S7" s="68">
        <v>22.528032026115799</v>
      </c>
      <c r="T7" s="68">
        <v>20.8381276406257</v>
      </c>
      <c r="U7" s="70">
        <v>7.5013404789690901</v>
      </c>
      <c r="V7" s="58"/>
      <c r="W7" s="58"/>
    </row>
    <row r="8" spans="1:23" ht="14.25" thickBot="1" x14ac:dyDescent="0.2">
      <c r="A8" s="55">
        <v>42260</v>
      </c>
      <c r="B8" s="45" t="s">
        <v>6</v>
      </c>
      <c r="C8" s="46"/>
      <c r="D8" s="71">
        <v>3603846.6486</v>
      </c>
      <c r="E8" s="71">
        <v>914095.92440000002</v>
      </c>
      <c r="F8" s="72">
        <v>394.252567198078</v>
      </c>
      <c r="G8" s="71">
        <v>952050.772</v>
      </c>
      <c r="H8" s="72">
        <v>278.535132220869</v>
      </c>
      <c r="I8" s="71">
        <v>912078.33200000005</v>
      </c>
      <c r="J8" s="72">
        <v>25.3084667837994</v>
      </c>
      <c r="K8" s="71">
        <v>223220.2268</v>
      </c>
      <c r="L8" s="72">
        <v>23.4462523811703</v>
      </c>
      <c r="M8" s="72">
        <v>3.08600217406463</v>
      </c>
      <c r="N8" s="71">
        <v>14554852.672900001</v>
      </c>
      <c r="O8" s="71">
        <v>206300072.15549999</v>
      </c>
      <c r="P8" s="71">
        <v>81944</v>
      </c>
      <c r="Q8" s="71">
        <v>52686</v>
      </c>
      <c r="R8" s="72">
        <v>55.532779106404</v>
      </c>
      <c r="S8" s="71">
        <v>43.9793840744899</v>
      </c>
      <c r="T8" s="71">
        <v>36.696320937250903</v>
      </c>
      <c r="U8" s="73">
        <v>16.5601753878666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371871.21299999999</v>
      </c>
      <c r="E9" s="71">
        <v>177810.5595</v>
      </c>
      <c r="F9" s="72">
        <v>209.138992670455</v>
      </c>
      <c r="G9" s="71">
        <v>161764.5906</v>
      </c>
      <c r="H9" s="72">
        <v>129.884186409829</v>
      </c>
      <c r="I9" s="71">
        <v>95498.121100000004</v>
      </c>
      <c r="J9" s="72">
        <v>25.680428535886701</v>
      </c>
      <c r="K9" s="71">
        <v>35833.791599999997</v>
      </c>
      <c r="L9" s="72">
        <v>22.151814230227501</v>
      </c>
      <c r="M9" s="72">
        <v>1.6650297620193799</v>
      </c>
      <c r="N9" s="71">
        <v>2080091.3137000001</v>
      </c>
      <c r="O9" s="71">
        <v>34063419.186700001</v>
      </c>
      <c r="P9" s="71">
        <v>18361</v>
      </c>
      <c r="Q9" s="71">
        <v>12814</v>
      </c>
      <c r="R9" s="72">
        <v>43.288590604026901</v>
      </c>
      <c r="S9" s="71">
        <v>20.2533202439954</v>
      </c>
      <c r="T9" s="71">
        <v>19.390493148119202</v>
      </c>
      <c r="U9" s="73">
        <v>4.2601760377140598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606933.40590000001</v>
      </c>
      <c r="E10" s="71">
        <v>190481.13750000001</v>
      </c>
      <c r="F10" s="72">
        <v>318.63176263319002</v>
      </c>
      <c r="G10" s="71">
        <v>192012.8708</v>
      </c>
      <c r="H10" s="72">
        <v>216.08995968409801</v>
      </c>
      <c r="I10" s="71">
        <v>159872.2697</v>
      </c>
      <c r="J10" s="72">
        <v>26.340990320500001</v>
      </c>
      <c r="K10" s="71">
        <v>49287.902499999997</v>
      </c>
      <c r="L10" s="72">
        <v>25.6690618158291</v>
      </c>
      <c r="M10" s="72">
        <v>2.2436411693518501</v>
      </c>
      <c r="N10" s="71">
        <v>2640961.9652999998</v>
      </c>
      <c r="O10" s="71">
        <v>52824550.092299998</v>
      </c>
      <c r="P10" s="71">
        <v>128534</v>
      </c>
      <c r="Q10" s="71">
        <v>117999</v>
      </c>
      <c r="R10" s="72">
        <v>8.9280417630657904</v>
      </c>
      <c r="S10" s="71">
        <v>4.7219677742853996</v>
      </c>
      <c r="T10" s="71">
        <v>3.0340250959753901</v>
      </c>
      <c r="U10" s="73">
        <v>35.746594618923602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263589.91700000002</v>
      </c>
      <c r="E11" s="71">
        <v>71413.232799999998</v>
      </c>
      <c r="F11" s="72">
        <v>369.10514573427901</v>
      </c>
      <c r="G11" s="71">
        <v>80848.905700000003</v>
      </c>
      <c r="H11" s="72">
        <v>226.02781041722901</v>
      </c>
      <c r="I11" s="71">
        <v>62542.498699999996</v>
      </c>
      <c r="J11" s="72">
        <v>23.727196932195199</v>
      </c>
      <c r="K11" s="71">
        <v>20260.9444</v>
      </c>
      <c r="L11" s="72">
        <v>25.060258051210699</v>
      </c>
      <c r="M11" s="72">
        <v>2.08685012234672</v>
      </c>
      <c r="N11" s="71">
        <v>1118957.5075000001</v>
      </c>
      <c r="O11" s="71">
        <v>17163069.904800002</v>
      </c>
      <c r="P11" s="71">
        <v>9796</v>
      </c>
      <c r="Q11" s="71">
        <v>6324</v>
      </c>
      <c r="R11" s="72">
        <v>54.901960784313701</v>
      </c>
      <c r="S11" s="71">
        <v>26.907913127807301</v>
      </c>
      <c r="T11" s="71">
        <v>24.9651847881088</v>
      </c>
      <c r="U11" s="73">
        <v>7.2199145674021601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1559590.3954</v>
      </c>
      <c r="E12" s="71">
        <v>367435.41450000001</v>
      </c>
      <c r="F12" s="72">
        <v>424.45293345560202</v>
      </c>
      <c r="G12" s="71">
        <v>322850.95689999999</v>
      </c>
      <c r="H12" s="72">
        <v>383.06822763516499</v>
      </c>
      <c r="I12" s="71">
        <v>420849.72979999997</v>
      </c>
      <c r="J12" s="72">
        <v>26.9846320573205</v>
      </c>
      <c r="K12" s="71">
        <v>18760.7199</v>
      </c>
      <c r="L12" s="72">
        <v>5.8109537850343003</v>
      </c>
      <c r="M12" s="72">
        <v>21.432493637943999</v>
      </c>
      <c r="N12" s="71">
        <v>6027125.0914000003</v>
      </c>
      <c r="O12" s="71">
        <v>61662041.409299999</v>
      </c>
      <c r="P12" s="71">
        <v>16769</v>
      </c>
      <c r="Q12" s="71">
        <v>9317</v>
      </c>
      <c r="R12" s="72">
        <v>79.982827090265104</v>
      </c>
      <c r="S12" s="71">
        <v>93.004376850140204</v>
      </c>
      <c r="T12" s="71">
        <v>91.042244821294403</v>
      </c>
      <c r="U12" s="73">
        <v>2.1097200962997298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2451052.7022000002</v>
      </c>
      <c r="E13" s="71">
        <v>423071.0955</v>
      </c>
      <c r="F13" s="72">
        <v>579.347709704267</v>
      </c>
      <c r="G13" s="71">
        <v>329793.62520000001</v>
      </c>
      <c r="H13" s="72">
        <v>643.20802917690798</v>
      </c>
      <c r="I13" s="71">
        <v>661529.22640000004</v>
      </c>
      <c r="J13" s="72">
        <v>26.9895961766236</v>
      </c>
      <c r="K13" s="71">
        <v>83405.631099999999</v>
      </c>
      <c r="L13" s="72">
        <v>25.2902496370024</v>
      </c>
      <c r="M13" s="72">
        <v>6.9314695863502704</v>
      </c>
      <c r="N13" s="71">
        <v>7704710.6672</v>
      </c>
      <c r="O13" s="71">
        <v>95105190.020899996</v>
      </c>
      <c r="P13" s="71">
        <v>52605</v>
      </c>
      <c r="Q13" s="71">
        <v>28468</v>
      </c>
      <c r="R13" s="72">
        <v>84.786426865252196</v>
      </c>
      <c r="S13" s="71">
        <v>46.593531074992903</v>
      </c>
      <c r="T13" s="71">
        <v>40.637399360685698</v>
      </c>
      <c r="U13" s="73">
        <v>12.783173064777399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740144.40390000003</v>
      </c>
      <c r="E14" s="71">
        <v>200829.68950000001</v>
      </c>
      <c r="F14" s="72">
        <v>368.54331933825</v>
      </c>
      <c r="G14" s="71">
        <v>169411.55960000001</v>
      </c>
      <c r="H14" s="72">
        <v>336.891322910648</v>
      </c>
      <c r="I14" s="71">
        <v>178844.46179999999</v>
      </c>
      <c r="J14" s="72">
        <v>24.1634552470606</v>
      </c>
      <c r="K14" s="71">
        <v>31877.890299999999</v>
      </c>
      <c r="L14" s="72">
        <v>18.816833027963</v>
      </c>
      <c r="M14" s="72">
        <v>4.6102979248912197</v>
      </c>
      <c r="N14" s="71">
        <v>2669289.3278999999</v>
      </c>
      <c r="O14" s="71">
        <v>48363648.490800001</v>
      </c>
      <c r="P14" s="71">
        <v>11172</v>
      </c>
      <c r="Q14" s="71">
        <v>6729</v>
      </c>
      <c r="R14" s="72">
        <v>66.027641551493602</v>
      </c>
      <c r="S14" s="71">
        <v>66.249946643394196</v>
      </c>
      <c r="T14" s="71">
        <v>65.199919988111205</v>
      </c>
      <c r="U14" s="73">
        <v>1.58494717125592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966582.65830000001</v>
      </c>
      <c r="E15" s="71">
        <v>180589.01449999999</v>
      </c>
      <c r="F15" s="72">
        <v>535.23890197650996</v>
      </c>
      <c r="G15" s="71">
        <v>210559.03289999999</v>
      </c>
      <c r="H15" s="72">
        <v>359.055422599255</v>
      </c>
      <c r="I15" s="71">
        <v>212414.55720000001</v>
      </c>
      <c r="J15" s="72">
        <v>21.975829524356399</v>
      </c>
      <c r="K15" s="71">
        <v>-9348.8150000000005</v>
      </c>
      <c r="L15" s="72">
        <v>-4.4399971215863197</v>
      </c>
      <c r="M15" s="72">
        <v>-23.7210140750459</v>
      </c>
      <c r="N15" s="71">
        <v>2663336.3975</v>
      </c>
      <c r="O15" s="71">
        <v>38018684.275600001</v>
      </c>
      <c r="P15" s="71">
        <v>22863</v>
      </c>
      <c r="Q15" s="71">
        <v>11448</v>
      </c>
      <c r="R15" s="72">
        <v>99.711740041928707</v>
      </c>
      <c r="S15" s="71">
        <v>42.277157778944101</v>
      </c>
      <c r="T15" s="71">
        <v>39.631118684486403</v>
      </c>
      <c r="U15" s="73">
        <v>6.2587913508594903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1331753.96</v>
      </c>
      <c r="E16" s="71">
        <v>1258926.0205999999</v>
      </c>
      <c r="F16" s="72">
        <v>105.784926056679</v>
      </c>
      <c r="G16" s="71">
        <v>1081763.5090000001</v>
      </c>
      <c r="H16" s="72">
        <v>23.109528923849101</v>
      </c>
      <c r="I16" s="71">
        <v>37462.376799999998</v>
      </c>
      <c r="J16" s="72">
        <v>2.8130103551559902</v>
      </c>
      <c r="K16" s="71">
        <v>58752.304499999998</v>
      </c>
      <c r="L16" s="72">
        <v>5.4311597693207103</v>
      </c>
      <c r="M16" s="72">
        <v>-0.36236753402583599</v>
      </c>
      <c r="N16" s="71">
        <v>14404774.314200001</v>
      </c>
      <c r="O16" s="71">
        <v>282854583.53369999</v>
      </c>
      <c r="P16" s="71">
        <v>63893</v>
      </c>
      <c r="Q16" s="71">
        <v>58397</v>
      </c>
      <c r="R16" s="72">
        <v>9.4114423686148196</v>
      </c>
      <c r="S16" s="71">
        <v>20.843503357175301</v>
      </c>
      <c r="T16" s="71">
        <v>21.494381896330299</v>
      </c>
      <c r="U16" s="73">
        <v>-3.1226926107455499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728321.8726</v>
      </c>
      <c r="E17" s="71">
        <v>1217953.1805</v>
      </c>
      <c r="F17" s="72">
        <v>59.798839911153699</v>
      </c>
      <c r="G17" s="71">
        <v>604324.15339999995</v>
      </c>
      <c r="H17" s="72">
        <v>20.518411932135098</v>
      </c>
      <c r="I17" s="71">
        <v>115095.9299</v>
      </c>
      <c r="J17" s="72">
        <v>15.8028935049177</v>
      </c>
      <c r="K17" s="71">
        <v>-13637.969499999999</v>
      </c>
      <c r="L17" s="72">
        <v>-2.2567308328272402</v>
      </c>
      <c r="M17" s="72">
        <v>-9.4393743438126894</v>
      </c>
      <c r="N17" s="71">
        <v>8904839.9715</v>
      </c>
      <c r="O17" s="71">
        <v>261135314.76910001</v>
      </c>
      <c r="P17" s="71">
        <v>18692</v>
      </c>
      <c r="Q17" s="71">
        <v>19403</v>
      </c>
      <c r="R17" s="72">
        <v>-3.6643817966293901</v>
      </c>
      <c r="S17" s="71">
        <v>38.964362968114699</v>
      </c>
      <c r="T17" s="71">
        <v>39.600856254187498</v>
      </c>
      <c r="U17" s="73">
        <v>-1.63352673465662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2111128.5613000002</v>
      </c>
      <c r="E18" s="71">
        <v>2549128.7555999998</v>
      </c>
      <c r="F18" s="72">
        <v>82.817651194048594</v>
      </c>
      <c r="G18" s="71">
        <v>1951236.0049000001</v>
      </c>
      <c r="H18" s="72">
        <v>8.1944242520368498</v>
      </c>
      <c r="I18" s="71">
        <v>292346.51760000002</v>
      </c>
      <c r="J18" s="72">
        <v>13.847878474060201</v>
      </c>
      <c r="K18" s="71">
        <v>309481.11170000001</v>
      </c>
      <c r="L18" s="72">
        <v>15.860772911263499</v>
      </c>
      <c r="M18" s="72">
        <v>-5.5365556902257002E-2</v>
      </c>
      <c r="N18" s="71">
        <v>22471090.0097</v>
      </c>
      <c r="O18" s="71">
        <v>607537938.34319997</v>
      </c>
      <c r="P18" s="71">
        <v>106760</v>
      </c>
      <c r="Q18" s="71">
        <v>104179</v>
      </c>
      <c r="R18" s="72">
        <v>2.4774666679465001</v>
      </c>
      <c r="S18" s="71">
        <v>19.7745275505807</v>
      </c>
      <c r="T18" s="71">
        <v>20.056928271532701</v>
      </c>
      <c r="U18" s="73">
        <v>-1.4281035045189501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626462.00950000004</v>
      </c>
      <c r="E19" s="71">
        <v>774261.70700000005</v>
      </c>
      <c r="F19" s="72">
        <v>80.910886310951199</v>
      </c>
      <c r="G19" s="71">
        <v>592146.8824</v>
      </c>
      <c r="H19" s="72">
        <v>5.7950363532978599</v>
      </c>
      <c r="I19" s="71">
        <v>39040.127200000003</v>
      </c>
      <c r="J19" s="72">
        <v>6.2318427307602002</v>
      </c>
      <c r="K19" s="71">
        <v>58144.25</v>
      </c>
      <c r="L19" s="72">
        <v>9.8192275815653307</v>
      </c>
      <c r="M19" s="72">
        <v>-0.32856426559806001</v>
      </c>
      <c r="N19" s="71">
        <v>10384301.0655</v>
      </c>
      <c r="O19" s="71">
        <v>183734732.29460001</v>
      </c>
      <c r="P19" s="71">
        <v>14567</v>
      </c>
      <c r="Q19" s="71">
        <v>14066</v>
      </c>
      <c r="R19" s="72">
        <v>3.5617801791554098</v>
      </c>
      <c r="S19" s="71">
        <v>43.005561165648402</v>
      </c>
      <c r="T19" s="71">
        <v>43.679916813593103</v>
      </c>
      <c r="U19" s="73">
        <v>-1.56806615160119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1406678.3317</v>
      </c>
      <c r="E20" s="71">
        <v>1428037.6983</v>
      </c>
      <c r="F20" s="72">
        <v>98.504285522334101</v>
      </c>
      <c r="G20" s="71">
        <v>1041984.8127</v>
      </c>
      <c r="H20" s="72">
        <v>34.9998881514408</v>
      </c>
      <c r="I20" s="71">
        <v>59189.522499999999</v>
      </c>
      <c r="J20" s="72">
        <v>4.2077510661920998</v>
      </c>
      <c r="K20" s="71">
        <v>81179.543399999995</v>
      </c>
      <c r="L20" s="72">
        <v>7.7908566814565097</v>
      </c>
      <c r="M20" s="72">
        <v>-0.27088130801188998</v>
      </c>
      <c r="N20" s="71">
        <v>17359204.1708</v>
      </c>
      <c r="O20" s="71">
        <v>303424206.93199998</v>
      </c>
      <c r="P20" s="71">
        <v>51528</v>
      </c>
      <c r="Q20" s="71">
        <v>51486</v>
      </c>
      <c r="R20" s="72">
        <v>8.1575573942438001E-2</v>
      </c>
      <c r="S20" s="71">
        <v>27.299300025229002</v>
      </c>
      <c r="T20" s="71">
        <v>27.293753987491801</v>
      </c>
      <c r="U20" s="73">
        <v>2.0315677442737001E-2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409686.05050000001</v>
      </c>
      <c r="E21" s="71">
        <v>538198.03379999998</v>
      </c>
      <c r="F21" s="72">
        <v>76.121803643051507</v>
      </c>
      <c r="G21" s="71">
        <v>433435.50880000001</v>
      </c>
      <c r="H21" s="72">
        <v>-5.4793522491390201</v>
      </c>
      <c r="I21" s="71">
        <v>49269.281199999998</v>
      </c>
      <c r="J21" s="72">
        <v>12.0261066101395</v>
      </c>
      <c r="K21" s="71">
        <v>44593.353600000002</v>
      </c>
      <c r="L21" s="72">
        <v>10.2883480228605</v>
      </c>
      <c r="M21" s="72">
        <v>0.104857052060781</v>
      </c>
      <c r="N21" s="71">
        <v>5325744.7610999998</v>
      </c>
      <c r="O21" s="71">
        <v>112462557.7931</v>
      </c>
      <c r="P21" s="71">
        <v>36099</v>
      </c>
      <c r="Q21" s="71">
        <v>36121</v>
      </c>
      <c r="R21" s="72">
        <v>-6.0906397940252002E-2</v>
      </c>
      <c r="S21" s="71">
        <v>11.3489584337516</v>
      </c>
      <c r="T21" s="71">
        <v>11.457960457905401</v>
      </c>
      <c r="U21" s="73">
        <v>-0.96045839616060102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1612660.4835999999</v>
      </c>
      <c r="E22" s="71">
        <v>1719885.5702</v>
      </c>
      <c r="F22" s="72">
        <v>93.765568567010504</v>
      </c>
      <c r="G22" s="71">
        <v>1455427.4447000001</v>
      </c>
      <c r="H22" s="72">
        <v>10.8032206945506</v>
      </c>
      <c r="I22" s="71">
        <v>193426.94620000001</v>
      </c>
      <c r="J22" s="72">
        <v>11.994275804923699</v>
      </c>
      <c r="K22" s="71">
        <v>135054.47760000001</v>
      </c>
      <c r="L22" s="72">
        <v>9.27936862066238</v>
      </c>
      <c r="M22" s="72">
        <v>0.43221424152174898</v>
      </c>
      <c r="N22" s="71">
        <v>20301841.693100002</v>
      </c>
      <c r="O22" s="71">
        <v>377700622.44379997</v>
      </c>
      <c r="P22" s="71">
        <v>98391</v>
      </c>
      <c r="Q22" s="71">
        <v>95957</v>
      </c>
      <c r="R22" s="72">
        <v>2.5365528309555301</v>
      </c>
      <c r="S22" s="71">
        <v>16.390325167952401</v>
      </c>
      <c r="T22" s="71">
        <v>16.562584070990098</v>
      </c>
      <c r="U22" s="73">
        <v>-1.0509791677262901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3505412.5082</v>
      </c>
      <c r="E23" s="71">
        <v>4004833.9887999999</v>
      </c>
      <c r="F23" s="72">
        <v>87.529533508837304</v>
      </c>
      <c r="G23" s="71">
        <v>3450852.9641999998</v>
      </c>
      <c r="H23" s="72">
        <v>1.58104516668818</v>
      </c>
      <c r="I23" s="71">
        <v>334527.42810000002</v>
      </c>
      <c r="J23" s="72">
        <v>9.54316866609736</v>
      </c>
      <c r="K23" s="71">
        <v>366425.42570000002</v>
      </c>
      <c r="L23" s="72">
        <v>10.618401580750801</v>
      </c>
      <c r="M23" s="72">
        <v>-8.7051812900438993E-2</v>
      </c>
      <c r="N23" s="71">
        <v>45022733.384099998</v>
      </c>
      <c r="O23" s="71">
        <v>812084354.35119998</v>
      </c>
      <c r="P23" s="71">
        <v>111383</v>
      </c>
      <c r="Q23" s="71">
        <v>104205</v>
      </c>
      <c r="R23" s="72">
        <v>6.88834508900724</v>
      </c>
      <c r="S23" s="71">
        <v>31.471701320668299</v>
      </c>
      <c r="T23" s="71">
        <v>38.996368592677896</v>
      </c>
      <c r="U23" s="73">
        <v>-23.909312036677001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314439.54710000003</v>
      </c>
      <c r="E24" s="71">
        <v>372099.45750000002</v>
      </c>
      <c r="F24" s="72">
        <v>84.504167034427894</v>
      </c>
      <c r="G24" s="71">
        <v>297055.49060000002</v>
      </c>
      <c r="H24" s="72">
        <v>5.8521242832062104</v>
      </c>
      <c r="I24" s="71">
        <v>51776.183400000002</v>
      </c>
      <c r="J24" s="72">
        <v>16.466180503540102</v>
      </c>
      <c r="K24" s="71">
        <v>55184.789400000001</v>
      </c>
      <c r="L24" s="72">
        <v>18.577266250334699</v>
      </c>
      <c r="M24" s="72">
        <v>-6.1767128896572002E-2</v>
      </c>
      <c r="N24" s="71">
        <v>3496334.1995000001</v>
      </c>
      <c r="O24" s="71">
        <v>75718578.370399997</v>
      </c>
      <c r="P24" s="71">
        <v>30264</v>
      </c>
      <c r="Q24" s="71">
        <v>31711</v>
      </c>
      <c r="R24" s="72">
        <v>-4.5630853646999503</v>
      </c>
      <c r="S24" s="71">
        <v>10.389887229051</v>
      </c>
      <c r="T24" s="71">
        <v>10.372806035760499</v>
      </c>
      <c r="U24" s="73">
        <v>0.16440210479661299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315379.40250000003</v>
      </c>
      <c r="E25" s="71">
        <v>388427.33539999998</v>
      </c>
      <c r="F25" s="72">
        <v>81.193925802164301</v>
      </c>
      <c r="G25" s="71">
        <v>352870.12540000002</v>
      </c>
      <c r="H25" s="72">
        <v>-10.6245103230266</v>
      </c>
      <c r="I25" s="71">
        <v>26128.044300000001</v>
      </c>
      <c r="J25" s="72">
        <v>8.2846387851850896</v>
      </c>
      <c r="K25" s="71">
        <v>27589.0707</v>
      </c>
      <c r="L25" s="72">
        <v>7.8184773133532</v>
      </c>
      <c r="M25" s="72">
        <v>-5.2956709411744997E-2</v>
      </c>
      <c r="N25" s="71">
        <v>3727518.5586000001</v>
      </c>
      <c r="O25" s="71">
        <v>82754705.436700001</v>
      </c>
      <c r="P25" s="71">
        <v>22865</v>
      </c>
      <c r="Q25" s="71">
        <v>25823</v>
      </c>
      <c r="R25" s="72">
        <v>-11.454904542462099</v>
      </c>
      <c r="S25" s="71">
        <v>13.7931074786792</v>
      </c>
      <c r="T25" s="71">
        <v>13.9535417922008</v>
      </c>
      <c r="U25" s="73">
        <v>-1.16314843315432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587866.41850000003</v>
      </c>
      <c r="E26" s="71">
        <v>721344.16740000003</v>
      </c>
      <c r="F26" s="72">
        <v>81.495968924084494</v>
      </c>
      <c r="G26" s="71">
        <v>639204.51390000002</v>
      </c>
      <c r="H26" s="72">
        <v>-8.0315602101695198</v>
      </c>
      <c r="I26" s="71">
        <v>125801.6029</v>
      </c>
      <c r="J26" s="72">
        <v>21.399691994823499</v>
      </c>
      <c r="K26" s="71">
        <v>122711.3039</v>
      </c>
      <c r="L26" s="72">
        <v>19.19750271338</v>
      </c>
      <c r="M26" s="72">
        <v>2.5183490858498001E-2</v>
      </c>
      <c r="N26" s="71">
        <v>6517696.2324999999</v>
      </c>
      <c r="O26" s="71">
        <v>174483268.0492</v>
      </c>
      <c r="P26" s="71">
        <v>43439</v>
      </c>
      <c r="Q26" s="71">
        <v>44635</v>
      </c>
      <c r="R26" s="72">
        <v>-2.6795115940405498</v>
      </c>
      <c r="S26" s="71">
        <v>13.5331480581966</v>
      </c>
      <c r="T26" s="71">
        <v>13.520626400806499</v>
      </c>
      <c r="U26" s="73">
        <v>9.2525828699749998E-2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355324.13789999997</v>
      </c>
      <c r="E27" s="71">
        <v>368912.08970000001</v>
      </c>
      <c r="F27" s="72">
        <v>96.316750743774904</v>
      </c>
      <c r="G27" s="71">
        <v>257572.91450000001</v>
      </c>
      <c r="H27" s="72">
        <v>37.950893862328101</v>
      </c>
      <c r="I27" s="71">
        <v>102537.3198</v>
      </c>
      <c r="J27" s="72">
        <v>28.8574033855413</v>
      </c>
      <c r="K27" s="71">
        <v>79035.974600000001</v>
      </c>
      <c r="L27" s="72">
        <v>30.684893539145801</v>
      </c>
      <c r="M27" s="72">
        <v>0.29734997662697299</v>
      </c>
      <c r="N27" s="71">
        <v>3769108.3508000001</v>
      </c>
      <c r="O27" s="71">
        <v>68216245.543899998</v>
      </c>
      <c r="P27" s="71">
        <v>42960</v>
      </c>
      <c r="Q27" s="71">
        <v>43186</v>
      </c>
      <c r="R27" s="72">
        <v>-0.52331774186078495</v>
      </c>
      <c r="S27" s="71">
        <v>8.2710460405027906</v>
      </c>
      <c r="T27" s="71">
        <v>8.5115994905756498</v>
      </c>
      <c r="U27" s="73">
        <v>-2.9083800149930301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1117422.0211</v>
      </c>
      <c r="E28" s="71">
        <v>1484965.9546999999</v>
      </c>
      <c r="F28" s="72">
        <v>75.248999316334306</v>
      </c>
      <c r="G28" s="71">
        <v>1090577.4757000001</v>
      </c>
      <c r="H28" s="72">
        <v>2.4614982427332501</v>
      </c>
      <c r="I28" s="71">
        <v>69706.142200000002</v>
      </c>
      <c r="J28" s="72">
        <v>6.2381213976238499</v>
      </c>
      <c r="K28" s="71">
        <v>36772.652099999999</v>
      </c>
      <c r="L28" s="72">
        <v>3.37185141994585</v>
      </c>
      <c r="M28" s="72">
        <v>0.89559735888617098</v>
      </c>
      <c r="N28" s="71">
        <v>13199553.1631</v>
      </c>
      <c r="O28" s="71">
        <v>241918107.7484</v>
      </c>
      <c r="P28" s="71">
        <v>50192</v>
      </c>
      <c r="Q28" s="71">
        <v>53874</v>
      </c>
      <c r="R28" s="72">
        <v>-6.8344656049300196</v>
      </c>
      <c r="S28" s="71">
        <v>22.2629506913452</v>
      </c>
      <c r="T28" s="71">
        <v>22.3411995916398</v>
      </c>
      <c r="U28" s="73">
        <v>-0.351475872984502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741675.56149999995</v>
      </c>
      <c r="E29" s="71">
        <v>922609.66130000004</v>
      </c>
      <c r="F29" s="72">
        <v>80.388878700331901</v>
      </c>
      <c r="G29" s="71">
        <v>811582.29760000005</v>
      </c>
      <c r="H29" s="72">
        <v>-8.6136349088351594</v>
      </c>
      <c r="I29" s="71">
        <v>120533.29459999999</v>
      </c>
      <c r="J29" s="72">
        <v>16.251485266175902</v>
      </c>
      <c r="K29" s="71">
        <v>93818.400599999994</v>
      </c>
      <c r="L29" s="72">
        <v>11.5599367898288</v>
      </c>
      <c r="M29" s="72">
        <v>0.28475111309880902</v>
      </c>
      <c r="N29" s="71">
        <v>9322611.7404999994</v>
      </c>
      <c r="O29" s="71">
        <v>179088637.79499999</v>
      </c>
      <c r="P29" s="71">
        <v>111739</v>
      </c>
      <c r="Q29" s="71">
        <v>117186</v>
      </c>
      <c r="R29" s="72">
        <v>-4.6481661631935598</v>
      </c>
      <c r="S29" s="71">
        <v>6.6375711389935503</v>
      </c>
      <c r="T29" s="71">
        <v>6.7285462196849499</v>
      </c>
      <c r="U29" s="73">
        <v>-1.3706079947972101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1289740.0014</v>
      </c>
      <c r="E30" s="71">
        <v>1410048.4649</v>
      </c>
      <c r="F30" s="72">
        <v>91.467778129985604</v>
      </c>
      <c r="G30" s="71">
        <v>1226735.1909</v>
      </c>
      <c r="H30" s="72">
        <v>5.1359748189644803</v>
      </c>
      <c r="I30" s="71">
        <v>171490.0618</v>
      </c>
      <c r="J30" s="72">
        <v>13.296483137209799</v>
      </c>
      <c r="K30" s="71">
        <v>119876.3109</v>
      </c>
      <c r="L30" s="72">
        <v>9.7719794613580895</v>
      </c>
      <c r="M30" s="72">
        <v>0.43055838566016502</v>
      </c>
      <c r="N30" s="71">
        <v>15580319.693600001</v>
      </c>
      <c r="O30" s="71">
        <v>329228327.43580002</v>
      </c>
      <c r="P30" s="71">
        <v>102258</v>
      </c>
      <c r="Q30" s="71">
        <v>103853</v>
      </c>
      <c r="R30" s="72">
        <v>-1.5358246752621501</v>
      </c>
      <c r="S30" s="71">
        <v>12.612607340257</v>
      </c>
      <c r="T30" s="71">
        <v>13.0181096068481</v>
      </c>
      <c r="U30" s="73">
        <v>-3.21505502908078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1301597.1129000001</v>
      </c>
      <c r="E31" s="71">
        <v>1215623.2578</v>
      </c>
      <c r="F31" s="72">
        <v>107.07240952724101</v>
      </c>
      <c r="G31" s="71">
        <v>1095246.5969</v>
      </c>
      <c r="H31" s="72">
        <v>18.8405530392934</v>
      </c>
      <c r="I31" s="71">
        <v>32948.046600000001</v>
      </c>
      <c r="J31" s="72">
        <v>2.5313552306973599</v>
      </c>
      <c r="K31" s="71">
        <v>17870.8285</v>
      </c>
      <c r="L31" s="72">
        <v>1.6316716756374201</v>
      </c>
      <c r="M31" s="72">
        <v>0.84367762244486899</v>
      </c>
      <c r="N31" s="71">
        <v>14592118.971000001</v>
      </c>
      <c r="O31" s="71">
        <v>308807131.01160002</v>
      </c>
      <c r="P31" s="71">
        <v>40224</v>
      </c>
      <c r="Q31" s="71">
        <v>40438</v>
      </c>
      <c r="R31" s="72">
        <v>-0.52920520302686103</v>
      </c>
      <c r="S31" s="71">
        <v>32.358718996121702</v>
      </c>
      <c r="T31" s="71">
        <v>31.331736495375601</v>
      </c>
      <c r="U31" s="73">
        <v>3.1737427580775801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127246.0739</v>
      </c>
      <c r="E32" s="71">
        <v>190629.18909999999</v>
      </c>
      <c r="F32" s="72">
        <v>66.750571882908005</v>
      </c>
      <c r="G32" s="71">
        <v>136941.66529999999</v>
      </c>
      <c r="H32" s="72">
        <v>-7.0800887215441204</v>
      </c>
      <c r="I32" s="71">
        <v>31267.415700000001</v>
      </c>
      <c r="J32" s="72">
        <v>24.572401129305099</v>
      </c>
      <c r="K32" s="71">
        <v>33349.528899999998</v>
      </c>
      <c r="L32" s="72">
        <v>24.353091388906901</v>
      </c>
      <c r="M32" s="72">
        <v>-6.2433061835544999E-2</v>
      </c>
      <c r="N32" s="71">
        <v>1481600.4649</v>
      </c>
      <c r="O32" s="71">
        <v>33704091.517899998</v>
      </c>
      <c r="P32" s="71">
        <v>26848</v>
      </c>
      <c r="Q32" s="71">
        <v>27742</v>
      </c>
      <c r="R32" s="72">
        <v>-3.2225506452310602</v>
      </c>
      <c r="S32" s="71">
        <v>4.7394991768474402</v>
      </c>
      <c r="T32" s="71">
        <v>4.6910450436161799</v>
      </c>
      <c r="U32" s="73">
        <v>1.0223471177705601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191986.93979999999</v>
      </c>
      <c r="E35" s="71">
        <v>215502.0906</v>
      </c>
      <c r="F35" s="72">
        <v>89.088202933656405</v>
      </c>
      <c r="G35" s="71">
        <v>179602.95480000001</v>
      </c>
      <c r="H35" s="72">
        <v>6.8952011473254498</v>
      </c>
      <c r="I35" s="71">
        <v>26448.416099999999</v>
      </c>
      <c r="J35" s="72">
        <v>13.776153798561699</v>
      </c>
      <c r="K35" s="71">
        <v>16074.5874</v>
      </c>
      <c r="L35" s="72">
        <v>8.9500684539962805</v>
      </c>
      <c r="M35" s="72">
        <v>0.64535583040843703</v>
      </c>
      <c r="N35" s="71">
        <v>2266468.6301000002</v>
      </c>
      <c r="O35" s="71">
        <v>48558358.728500001</v>
      </c>
      <c r="P35" s="71">
        <v>13958</v>
      </c>
      <c r="Q35" s="71">
        <v>14759</v>
      </c>
      <c r="R35" s="72">
        <v>-5.4271969645639997</v>
      </c>
      <c r="S35" s="71">
        <v>13.754616692936001</v>
      </c>
      <c r="T35" s="71">
        <v>13.549453262416201</v>
      </c>
      <c r="U35" s="73">
        <v>1.49159685871266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55881.29</v>
      </c>
      <c r="E36" s="74"/>
      <c r="F36" s="74"/>
      <c r="G36" s="74"/>
      <c r="H36" s="74"/>
      <c r="I36" s="71">
        <v>2570.81</v>
      </c>
      <c r="J36" s="72">
        <v>4.6004843481601796</v>
      </c>
      <c r="K36" s="74"/>
      <c r="L36" s="74"/>
      <c r="M36" s="74"/>
      <c r="N36" s="71">
        <v>795062.45</v>
      </c>
      <c r="O36" s="71">
        <v>16906690.989999998</v>
      </c>
      <c r="P36" s="71">
        <v>62</v>
      </c>
      <c r="Q36" s="71">
        <v>54</v>
      </c>
      <c r="R36" s="72">
        <v>14.814814814814801</v>
      </c>
      <c r="S36" s="71">
        <v>901.31112903225801</v>
      </c>
      <c r="T36" s="71">
        <v>1062.6627777777801</v>
      </c>
      <c r="U36" s="73">
        <v>-17.901881331340501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217471.88</v>
      </c>
      <c r="E37" s="71">
        <v>278202.91800000001</v>
      </c>
      <c r="F37" s="72">
        <v>78.170236877242303</v>
      </c>
      <c r="G37" s="71">
        <v>466741.21</v>
      </c>
      <c r="H37" s="72">
        <v>-53.406325531015398</v>
      </c>
      <c r="I37" s="71">
        <v>-30073.58</v>
      </c>
      <c r="J37" s="72">
        <v>-13.8287212121402</v>
      </c>
      <c r="K37" s="71">
        <v>-64290.720000000001</v>
      </c>
      <c r="L37" s="72">
        <v>-13.774382596300001</v>
      </c>
      <c r="M37" s="72">
        <v>-0.53222517962156901</v>
      </c>
      <c r="N37" s="71">
        <v>4280548.53</v>
      </c>
      <c r="O37" s="71">
        <v>121533262.38</v>
      </c>
      <c r="P37" s="71">
        <v>85</v>
      </c>
      <c r="Q37" s="71">
        <v>112</v>
      </c>
      <c r="R37" s="72">
        <v>-24.1071428571429</v>
      </c>
      <c r="S37" s="71">
        <v>2558.49270588235</v>
      </c>
      <c r="T37" s="71">
        <v>2250.6952678571402</v>
      </c>
      <c r="U37" s="73">
        <v>12.030420775386199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54202.67</v>
      </c>
      <c r="E38" s="71">
        <v>227198.42430000001</v>
      </c>
      <c r="F38" s="72">
        <v>23.8569744341312</v>
      </c>
      <c r="G38" s="71">
        <v>1660314.66</v>
      </c>
      <c r="H38" s="72">
        <v>-96.735397734788407</v>
      </c>
      <c r="I38" s="71">
        <v>-2552.02</v>
      </c>
      <c r="J38" s="72">
        <v>-4.7082920453918602</v>
      </c>
      <c r="K38" s="71">
        <v>-252594.65</v>
      </c>
      <c r="L38" s="72">
        <v>-15.213661367056799</v>
      </c>
      <c r="M38" s="72">
        <v>-0.98989677730704095</v>
      </c>
      <c r="N38" s="71">
        <v>1656686.62</v>
      </c>
      <c r="O38" s="71">
        <v>120978907.31999999</v>
      </c>
      <c r="P38" s="71">
        <v>25</v>
      </c>
      <c r="Q38" s="71">
        <v>32</v>
      </c>
      <c r="R38" s="72">
        <v>-21.875</v>
      </c>
      <c r="S38" s="71">
        <v>2168.1068</v>
      </c>
      <c r="T38" s="71">
        <v>1692.815625</v>
      </c>
      <c r="U38" s="73">
        <v>21.921944758440901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177793.24</v>
      </c>
      <c r="E39" s="71">
        <v>179727.97930000001</v>
      </c>
      <c r="F39" s="72">
        <v>98.923518025665601</v>
      </c>
      <c r="G39" s="71">
        <v>319666.89</v>
      </c>
      <c r="H39" s="72">
        <v>-44.381715604015199</v>
      </c>
      <c r="I39" s="71">
        <v>-40711.980000000003</v>
      </c>
      <c r="J39" s="72">
        <v>-22.898497153210101</v>
      </c>
      <c r="K39" s="71">
        <v>-45902.22</v>
      </c>
      <c r="L39" s="72">
        <v>-14.359391427745299</v>
      </c>
      <c r="M39" s="72">
        <v>-0.113071655357845</v>
      </c>
      <c r="N39" s="71">
        <v>3071148.42</v>
      </c>
      <c r="O39" s="71">
        <v>84328176.75</v>
      </c>
      <c r="P39" s="71">
        <v>91</v>
      </c>
      <c r="Q39" s="71">
        <v>82</v>
      </c>
      <c r="R39" s="72">
        <v>10.975609756097599</v>
      </c>
      <c r="S39" s="71">
        <v>1953.77186813187</v>
      </c>
      <c r="T39" s="71">
        <v>1709.7678048780499</v>
      </c>
      <c r="U39" s="73">
        <v>12.488871768182801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0.86</v>
      </c>
      <c r="E40" s="74"/>
      <c r="F40" s="74"/>
      <c r="G40" s="71">
        <v>3.12</v>
      </c>
      <c r="H40" s="72">
        <v>-72.435897435897502</v>
      </c>
      <c r="I40" s="71">
        <v>0.77</v>
      </c>
      <c r="J40" s="72">
        <v>89.534883720930196</v>
      </c>
      <c r="K40" s="71">
        <v>0.36</v>
      </c>
      <c r="L40" s="72">
        <v>11.538461538461499</v>
      </c>
      <c r="M40" s="72">
        <v>1.1388888888888899</v>
      </c>
      <c r="N40" s="71">
        <v>18.8</v>
      </c>
      <c r="O40" s="71">
        <v>4115.46</v>
      </c>
      <c r="P40" s="71">
        <v>2</v>
      </c>
      <c r="Q40" s="74"/>
      <c r="R40" s="74"/>
      <c r="S40" s="71">
        <v>0.43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277233.33299999998</v>
      </c>
      <c r="E41" s="71">
        <v>126383.39750000001</v>
      </c>
      <c r="F41" s="72">
        <v>219.358981071861</v>
      </c>
      <c r="G41" s="71">
        <v>458740.1716</v>
      </c>
      <c r="H41" s="72">
        <v>-39.5663710825538</v>
      </c>
      <c r="I41" s="71">
        <v>23687.665199999999</v>
      </c>
      <c r="J41" s="72">
        <v>8.54430632264555</v>
      </c>
      <c r="K41" s="71">
        <v>32252.5821</v>
      </c>
      <c r="L41" s="72">
        <v>7.0306862351969404</v>
      </c>
      <c r="M41" s="72">
        <v>-0.26555755670799502</v>
      </c>
      <c r="N41" s="71">
        <v>2812920.5142000001</v>
      </c>
      <c r="O41" s="71">
        <v>52573996.382700004</v>
      </c>
      <c r="P41" s="71">
        <v>399</v>
      </c>
      <c r="Q41" s="71">
        <v>406</v>
      </c>
      <c r="R41" s="72">
        <v>-1.72413793103449</v>
      </c>
      <c r="S41" s="71">
        <v>694.82038345864703</v>
      </c>
      <c r="T41" s="71">
        <v>706.72813620689703</v>
      </c>
      <c r="U41" s="73">
        <v>-1.7137886325349301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368628.90289999999</v>
      </c>
      <c r="E42" s="71">
        <v>395487.66210000002</v>
      </c>
      <c r="F42" s="72">
        <v>93.2086985830651</v>
      </c>
      <c r="G42" s="71">
        <v>589934.9338</v>
      </c>
      <c r="H42" s="72">
        <v>-37.513633829833097</v>
      </c>
      <c r="I42" s="71">
        <v>22291.002700000001</v>
      </c>
      <c r="J42" s="72">
        <v>6.0470035107494002</v>
      </c>
      <c r="K42" s="71">
        <v>35902.445899999999</v>
      </c>
      <c r="L42" s="72">
        <v>6.0858314778442404</v>
      </c>
      <c r="M42" s="72">
        <v>-0.37912300565572299</v>
      </c>
      <c r="N42" s="71">
        <v>4747061.9990999997</v>
      </c>
      <c r="O42" s="71">
        <v>130744088.1345</v>
      </c>
      <c r="P42" s="71">
        <v>2080</v>
      </c>
      <c r="Q42" s="71">
        <v>2023</v>
      </c>
      <c r="R42" s="72">
        <v>2.81759762728622</v>
      </c>
      <c r="S42" s="71">
        <v>177.225434086538</v>
      </c>
      <c r="T42" s="71">
        <v>173.63256485417699</v>
      </c>
      <c r="U42" s="73">
        <v>2.0272875904522301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98136.74</v>
      </c>
      <c r="E43" s="71">
        <v>115941.0855</v>
      </c>
      <c r="F43" s="72">
        <v>84.643627042805306</v>
      </c>
      <c r="G43" s="71">
        <v>240504.23</v>
      </c>
      <c r="H43" s="72">
        <v>-59.195420388240201</v>
      </c>
      <c r="I43" s="71">
        <v>-10422.27</v>
      </c>
      <c r="J43" s="72">
        <v>-10.6201510260072</v>
      </c>
      <c r="K43" s="71">
        <v>-40444.5</v>
      </c>
      <c r="L43" s="72">
        <v>-16.816544141448201</v>
      </c>
      <c r="M43" s="72">
        <v>-0.74230686496309795</v>
      </c>
      <c r="N43" s="71">
        <v>1999615.6</v>
      </c>
      <c r="O43" s="71">
        <v>54374611.920000002</v>
      </c>
      <c r="P43" s="71">
        <v>61</v>
      </c>
      <c r="Q43" s="71">
        <v>96</v>
      </c>
      <c r="R43" s="72">
        <v>-36.4583333333333</v>
      </c>
      <c r="S43" s="71">
        <v>1608.7990163934401</v>
      </c>
      <c r="T43" s="71">
        <v>1411.76125</v>
      </c>
      <c r="U43" s="73">
        <v>12.2475066422626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63662.44</v>
      </c>
      <c r="E44" s="71">
        <v>23681.7709</v>
      </c>
      <c r="F44" s="72">
        <v>268.82465956124901</v>
      </c>
      <c r="G44" s="71">
        <v>117873.63</v>
      </c>
      <c r="H44" s="72">
        <v>-45.9909396189801</v>
      </c>
      <c r="I44" s="71">
        <v>8756.08</v>
      </c>
      <c r="J44" s="72">
        <v>13.7539183229546</v>
      </c>
      <c r="K44" s="71">
        <v>15875.41</v>
      </c>
      <c r="L44" s="72">
        <v>13.468160775230199</v>
      </c>
      <c r="M44" s="72">
        <v>-0.448450150263836</v>
      </c>
      <c r="N44" s="71">
        <v>852224.41</v>
      </c>
      <c r="O44" s="71">
        <v>21696645.66</v>
      </c>
      <c r="P44" s="71">
        <v>61</v>
      </c>
      <c r="Q44" s="71">
        <v>49</v>
      </c>
      <c r="R44" s="72">
        <v>24.489795918367399</v>
      </c>
      <c r="S44" s="71">
        <v>1043.6465573770499</v>
      </c>
      <c r="T44" s="71">
        <v>1092.4130612244901</v>
      </c>
      <c r="U44" s="73">
        <v>-4.6727029857697504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33294.292399999998</v>
      </c>
      <c r="E45" s="77"/>
      <c r="F45" s="77"/>
      <c r="G45" s="76">
        <v>33301.6198</v>
      </c>
      <c r="H45" s="78">
        <v>-2.2003133913606001E-2</v>
      </c>
      <c r="I45" s="76">
        <v>2767.6253000000002</v>
      </c>
      <c r="J45" s="78">
        <v>8.3126118637679802</v>
      </c>
      <c r="K45" s="76">
        <v>4247.6887999999999</v>
      </c>
      <c r="L45" s="78">
        <v>12.755201775500399</v>
      </c>
      <c r="M45" s="78">
        <v>-0.348439720913641</v>
      </c>
      <c r="N45" s="76">
        <v>234598.80230000001</v>
      </c>
      <c r="O45" s="76">
        <v>6992668.7627999997</v>
      </c>
      <c r="P45" s="76">
        <v>25</v>
      </c>
      <c r="Q45" s="76">
        <v>32</v>
      </c>
      <c r="R45" s="78">
        <v>-21.875</v>
      </c>
      <c r="S45" s="76">
        <v>1331.771696</v>
      </c>
      <c r="T45" s="76">
        <v>691.07904062499995</v>
      </c>
      <c r="U45" s="79">
        <v>48.108294935185398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297382</v>
      </c>
      <c r="D2" s="32">
        <v>3603850.2488965802</v>
      </c>
      <c r="E2" s="32">
        <v>2691768.37315385</v>
      </c>
      <c r="F2" s="32">
        <v>912081.87574273499</v>
      </c>
      <c r="G2" s="32">
        <v>2691768.37315385</v>
      </c>
      <c r="H2" s="32">
        <v>0.25308539832419302</v>
      </c>
    </row>
    <row r="3" spans="1:8" ht="14.25" x14ac:dyDescent="0.2">
      <c r="A3" s="32">
        <v>2</v>
      </c>
      <c r="B3" s="33">
        <v>13</v>
      </c>
      <c r="C3" s="32">
        <v>39562</v>
      </c>
      <c r="D3" s="32">
        <v>371871.63540898601</v>
      </c>
      <c r="E3" s="32">
        <v>276373.10121670802</v>
      </c>
      <c r="F3" s="32">
        <v>95498.534192277395</v>
      </c>
      <c r="G3" s="32">
        <v>276373.10121670802</v>
      </c>
      <c r="H3" s="32">
        <v>0.256805104501309</v>
      </c>
    </row>
    <row r="4" spans="1:8" ht="14.25" x14ac:dyDescent="0.2">
      <c r="A4" s="32">
        <v>3</v>
      </c>
      <c r="B4" s="33">
        <v>14</v>
      </c>
      <c r="C4" s="32">
        <v>186595</v>
      </c>
      <c r="D4" s="32">
        <v>606936.20451196597</v>
      </c>
      <c r="E4" s="32">
        <v>447061.13607179502</v>
      </c>
      <c r="F4" s="32">
        <v>159875.06844017099</v>
      </c>
      <c r="G4" s="32">
        <v>447061.13607179502</v>
      </c>
      <c r="H4" s="32">
        <v>0.26341329986851902</v>
      </c>
    </row>
    <row r="5" spans="1:8" ht="14.25" x14ac:dyDescent="0.2">
      <c r="A5" s="32">
        <v>4</v>
      </c>
      <c r="B5" s="33">
        <v>15</v>
      </c>
      <c r="C5" s="32">
        <v>14337</v>
      </c>
      <c r="D5" s="32">
        <v>263590.11055042699</v>
      </c>
      <c r="E5" s="32">
        <v>201047.41764529899</v>
      </c>
      <c r="F5" s="32">
        <v>62542.692905128199</v>
      </c>
      <c r="G5" s="32">
        <v>201047.41764529899</v>
      </c>
      <c r="H5" s="32">
        <v>0.23727253186596001</v>
      </c>
    </row>
    <row r="6" spans="1:8" ht="14.25" x14ac:dyDescent="0.2">
      <c r="A6" s="32">
        <v>5</v>
      </c>
      <c r="B6" s="33">
        <v>16</v>
      </c>
      <c r="C6" s="32">
        <v>23374</v>
      </c>
      <c r="D6" s="32">
        <v>1559590.1977547</v>
      </c>
      <c r="E6" s="32">
        <v>1138740.67247265</v>
      </c>
      <c r="F6" s="32">
        <v>420849.52528205101</v>
      </c>
      <c r="G6" s="32">
        <v>1138740.67247265</v>
      </c>
      <c r="H6" s="32">
        <v>0.26984622363485999</v>
      </c>
    </row>
    <row r="7" spans="1:8" ht="14.25" x14ac:dyDescent="0.2">
      <c r="A7" s="32">
        <v>6</v>
      </c>
      <c r="B7" s="33">
        <v>17</v>
      </c>
      <c r="C7" s="32">
        <v>137903.09400000001</v>
      </c>
      <c r="D7" s="32">
        <v>2451055.0413017101</v>
      </c>
      <c r="E7" s="32">
        <v>1789523.4463196599</v>
      </c>
      <c r="F7" s="32">
        <v>661531.59498205106</v>
      </c>
      <c r="G7" s="32">
        <v>1789523.4463196599</v>
      </c>
      <c r="H7" s="32">
        <v>0.26989667054997002</v>
      </c>
    </row>
    <row r="8" spans="1:8" ht="14.25" x14ac:dyDescent="0.2">
      <c r="A8" s="32">
        <v>7</v>
      </c>
      <c r="B8" s="33">
        <v>18</v>
      </c>
      <c r="C8" s="32">
        <v>244759</v>
      </c>
      <c r="D8" s="32">
        <v>740144.24274188001</v>
      </c>
      <c r="E8" s="32">
        <v>561299.93722222198</v>
      </c>
      <c r="F8" s="32">
        <v>178844.305519658</v>
      </c>
      <c r="G8" s="32">
        <v>561299.93722222198</v>
      </c>
      <c r="H8" s="32">
        <v>0.24163439393533001</v>
      </c>
    </row>
    <row r="9" spans="1:8" ht="14.25" x14ac:dyDescent="0.2">
      <c r="A9" s="32">
        <v>8</v>
      </c>
      <c r="B9" s="33">
        <v>19</v>
      </c>
      <c r="C9" s="32">
        <v>126958</v>
      </c>
      <c r="D9" s="32">
        <v>966582.88558376103</v>
      </c>
      <c r="E9" s="32">
        <v>754168.108691453</v>
      </c>
      <c r="F9" s="32">
        <v>212414.776892308</v>
      </c>
      <c r="G9" s="32">
        <v>754168.108691453</v>
      </c>
      <c r="H9" s="32">
        <v>0.219758470856869</v>
      </c>
    </row>
    <row r="10" spans="1:8" ht="14.25" x14ac:dyDescent="0.2">
      <c r="A10" s="32">
        <v>9</v>
      </c>
      <c r="B10" s="33">
        <v>21</v>
      </c>
      <c r="C10" s="32">
        <v>321324</v>
      </c>
      <c r="D10" s="32">
        <v>1331753.17448291</v>
      </c>
      <c r="E10" s="32">
        <v>1294291.58274957</v>
      </c>
      <c r="F10" s="32">
        <v>37461.591733333298</v>
      </c>
      <c r="G10" s="32">
        <v>1294291.58274957</v>
      </c>
      <c r="H10" s="35">
        <v>2.8129530645105399E-2</v>
      </c>
    </row>
    <row r="11" spans="1:8" ht="14.25" x14ac:dyDescent="0.2">
      <c r="A11" s="32">
        <v>10</v>
      </c>
      <c r="B11" s="33">
        <v>22</v>
      </c>
      <c r="C11" s="32">
        <v>60990.442999999999</v>
      </c>
      <c r="D11" s="32">
        <v>728321.79200512799</v>
      </c>
      <c r="E11" s="32">
        <v>613225.95145641</v>
      </c>
      <c r="F11" s="32">
        <v>115095.840548718</v>
      </c>
      <c r="G11" s="32">
        <v>613225.95145641</v>
      </c>
      <c r="H11" s="32">
        <v>0.158028829855344</v>
      </c>
    </row>
    <row r="12" spans="1:8" ht="14.25" x14ac:dyDescent="0.2">
      <c r="A12" s="32">
        <v>11</v>
      </c>
      <c r="B12" s="33">
        <v>23</v>
      </c>
      <c r="C12" s="32">
        <v>257949.00700000001</v>
      </c>
      <c r="D12" s="32">
        <v>2111128.5390025601</v>
      </c>
      <c r="E12" s="32">
        <v>1818782.0318102599</v>
      </c>
      <c r="F12" s="32">
        <v>292346.50719230802</v>
      </c>
      <c r="G12" s="32">
        <v>1818782.0318102599</v>
      </c>
      <c r="H12" s="32">
        <v>0.13847878127327601</v>
      </c>
    </row>
    <row r="13" spans="1:8" ht="14.25" x14ac:dyDescent="0.2">
      <c r="A13" s="32">
        <v>12</v>
      </c>
      <c r="B13" s="33">
        <v>24</v>
      </c>
      <c r="C13" s="32">
        <v>27081</v>
      </c>
      <c r="D13" s="32">
        <v>626462.04853760696</v>
      </c>
      <c r="E13" s="32">
        <v>587421.881335043</v>
      </c>
      <c r="F13" s="32">
        <v>39040.167202564102</v>
      </c>
      <c r="G13" s="32">
        <v>587421.881335043</v>
      </c>
      <c r="H13" s="32">
        <v>6.2318487278995201E-2</v>
      </c>
    </row>
    <row r="14" spans="1:8" ht="14.25" x14ac:dyDescent="0.2">
      <c r="A14" s="32">
        <v>13</v>
      </c>
      <c r="B14" s="33">
        <v>25</v>
      </c>
      <c r="C14" s="32">
        <v>103208</v>
      </c>
      <c r="D14" s="32">
        <v>1406678.5773</v>
      </c>
      <c r="E14" s="32">
        <v>1347488.8092</v>
      </c>
      <c r="F14" s="32">
        <v>59189.768100000001</v>
      </c>
      <c r="G14" s="32">
        <v>1347488.8092</v>
      </c>
      <c r="H14" s="32">
        <v>4.2077677911047502E-2</v>
      </c>
    </row>
    <row r="15" spans="1:8" ht="14.25" x14ac:dyDescent="0.2">
      <c r="A15" s="32">
        <v>14</v>
      </c>
      <c r="B15" s="33">
        <v>26</v>
      </c>
      <c r="C15" s="32">
        <v>71107</v>
      </c>
      <c r="D15" s="32">
        <v>409685.65324542799</v>
      </c>
      <c r="E15" s="32">
        <v>360416.76928407099</v>
      </c>
      <c r="F15" s="32">
        <v>49268.8839613569</v>
      </c>
      <c r="G15" s="32">
        <v>360416.76928407099</v>
      </c>
      <c r="H15" s="32">
        <v>0.120260213095238</v>
      </c>
    </row>
    <row r="16" spans="1:8" ht="14.25" x14ac:dyDescent="0.2">
      <c r="A16" s="32">
        <v>15</v>
      </c>
      <c r="B16" s="33">
        <v>27</v>
      </c>
      <c r="C16" s="32">
        <v>228293.63399999999</v>
      </c>
      <c r="D16" s="32">
        <v>1612662.1410999999</v>
      </c>
      <c r="E16" s="32">
        <v>1419233.5363</v>
      </c>
      <c r="F16" s="32">
        <v>193428.6048</v>
      </c>
      <c r="G16" s="32">
        <v>1419233.5363</v>
      </c>
      <c r="H16" s="32">
        <v>0.119943663257365</v>
      </c>
    </row>
    <row r="17" spans="1:8" ht="14.25" x14ac:dyDescent="0.2">
      <c r="A17" s="32">
        <v>16</v>
      </c>
      <c r="B17" s="33">
        <v>29</v>
      </c>
      <c r="C17" s="32">
        <v>268317</v>
      </c>
      <c r="D17" s="32">
        <v>3505415.2820743602</v>
      </c>
      <c r="E17" s="32">
        <v>3170885.1283162399</v>
      </c>
      <c r="F17" s="32">
        <v>334530.15375812002</v>
      </c>
      <c r="G17" s="32">
        <v>3170885.1283162399</v>
      </c>
      <c r="H17" s="32">
        <v>9.5432388701220797E-2</v>
      </c>
    </row>
    <row r="18" spans="1:8" ht="14.25" x14ac:dyDescent="0.2">
      <c r="A18" s="32">
        <v>17</v>
      </c>
      <c r="B18" s="33">
        <v>31</v>
      </c>
      <c r="C18" s="32">
        <v>32529.601999999999</v>
      </c>
      <c r="D18" s="32">
        <v>314439.60280802503</v>
      </c>
      <c r="E18" s="32">
        <v>262663.342056725</v>
      </c>
      <c r="F18" s="32">
        <v>51776.2607513002</v>
      </c>
      <c r="G18" s="32">
        <v>262663.342056725</v>
      </c>
      <c r="H18" s="32">
        <v>0.16466202186024001</v>
      </c>
    </row>
    <row r="19" spans="1:8" ht="14.25" x14ac:dyDescent="0.2">
      <c r="A19" s="32">
        <v>18</v>
      </c>
      <c r="B19" s="33">
        <v>32</v>
      </c>
      <c r="C19" s="32">
        <v>21123.267</v>
      </c>
      <c r="D19" s="32">
        <v>315379.40784511802</v>
      </c>
      <c r="E19" s="32">
        <v>289251.35847352399</v>
      </c>
      <c r="F19" s="32">
        <v>26128.049371593799</v>
      </c>
      <c r="G19" s="32">
        <v>289251.35847352399</v>
      </c>
      <c r="H19" s="32">
        <v>8.2846402528681307E-2</v>
      </c>
    </row>
    <row r="20" spans="1:8" ht="14.25" x14ac:dyDescent="0.2">
      <c r="A20" s="32">
        <v>19</v>
      </c>
      <c r="B20" s="33">
        <v>33</v>
      </c>
      <c r="C20" s="32">
        <v>40219.934000000001</v>
      </c>
      <c r="D20" s="32">
        <v>587866.34347619698</v>
      </c>
      <c r="E20" s="32">
        <v>462064.79219008802</v>
      </c>
      <c r="F20" s="32">
        <v>125801.551286109</v>
      </c>
      <c r="G20" s="32">
        <v>462064.79219008802</v>
      </c>
      <c r="H20" s="32">
        <v>0.21399685945994801</v>
      </c>
    </row>
    <row r="21" spans="1:8" ht="14.25" x14ac:dyDescent="0.2">
      <c r="A21" s="32">
        <v>20</v>
      </c>
      <c r="B21" s="33">
        <v>34</v>
      </c>
      <c r="C21" s="32">
        <v>64801.355000000003</v>
      </c>
      <c r="D21" s="32">
        <v>355323.88844048098</v>
      </c>
      <c r="E21" s="32">
        <v>252786.82159686499</v>
      </c>
      <c r="F21" s="32">
        <v>102537.066843616</v>
      </c>
      <c r="G21" s="32">
        <v>252786.82159686499</v>
      </c>
      <c r="H21" s="32">
        <v>0.28857352454869101</v>
      </c>
    </row>
    <row r="22" spans="1:8" ht="14.25" x14ac:dyDescent="0.2">
      <c r="A22" s="32">
        <v>21</v>
      </c>
      <c r="B22" s="33">
        <v>35</v>
      </c>
      <c r="C22" s="32">
        <v>36578.288</v>
      </c>
      <c r="D22" s="32">
        <v>1117422.0210601799</v>
      </c>
      <c r="E22" s="32">
        <v>1047715.89003805</v>
      </c>
      <c r="F22" s="32">
        <v>69706.131022123896</v>
      </c>
      <c r="G22" s="32">
        <v>1047715.89003805</v>
      </c>
      <c r="H22" s="32">
        <v>6.2381203975189897E-2</v>
      </c>
    </row>
    <row r="23" spans="1:8" ht="14.25" x14ac:dyDescent="0.2">
      <c r="A23" s="32">
        <v>22</v>
      </c>
      <c r="B23" s="33">
        <v>36</v>
      </c>
      <c r="C23" s="32">
        <v>140035.503</v>
      </c>
      <c r="D23" s="32">
        <v>741675.56121238903</v>
      </c>
      <c r="E23" s="32">
        <v>621142.22952449997</v>
      </c>
      <c r="F23" s="32">
        <v>120533.33168788999</v>
      </c>
      <c r="G23" s="32">
        <v>621142.22952449997</v>
      </c>
      <c r="H23" s="32">
        <v>0.16251490273032401</v>
      </c>
    </row>
    <row r="24" spans="1:8" ht="14.25" x14ac:dyDescent="0.2">
      <c r="A24" s="32">
        <v>23</v>
      </c>
      <c r="B24" s="33">
        <v>37</v>
      </c>
      <c r="C24" s="32">
        <v>183195.747</v>
      </c>
      <c r="D24" s="32">
        <v>1289739.99080177</v>
      </c>
      <c r="E24" s="32">
        <v>1118249.9532053501</v>
      </c>
      <c r="F24" s="32">
        <v>171490.037596418</v>
      </c>
      <c r="G24" s="32">
        <v>1118249.9532053501</v>
      </c>
      <c r="H24" s="32">
        <v>0.13296481369846599</v>
      </c>
    </row>
    <row r="25" spans="1:8" ht="14.25" x14ac:dyDescent="0.2">
      <c r="A25" s="32">
        <v>24</v>
      </c>
      <c r="B25" s="33">
        <v>38</v>
      </c>
      <c r="C25" s="32">
        <v>273622.96799999999</v>
      </c>
      <c r="D25" s="32">
        <v>1301596.9327477899</v>
      </c>
      <c r="E25" s="32">
        <v>1268649.0870840701</v>
      </c>
      <c r="F25" s="32">
        <v>32947.845663716798</v>
      </c>
      <c r="G25" s="32">
        <v>1268649.0870840701</v>
      </c>
      <c r="H25" s="32">
        <v>2.5313401433853199E-2</v>
      </c>
    </row>
    <row r="26" spans="1:8" ht="14.25" x14ac:dyDescent="0.2">
      <c r="A26" s="32">
        <v>25</v>
      </c>
      <c r="B26" s="33">
        <v>39</v>
      </c>
      <c r="C26" s="32">
        <v>78070.418999999994</v>
      </c>
      <c r="D26" s="32">
        <v>127246.01874307499</v>
      </c>
      <c r="E26" s="32">
        <v>95978.657880469007</v>
      </c>
      <c r="F26" s="32">
        <v>31267.360862606401</v>
      </c>
      <c r="G26" s="32">
        <v>95978.657880469007</v>
      </c>
      <c r="H26" s="32">
        <v>0.24572368685057899</v>
      </c>
    </row>
    <row r="27" spans="1:8" ht="14.25" x14ac:dyDescent="0.2">
      <c r="A27" s="32">
        <v>26</v>
      </c>
      <c r="B27" s="33">
        <v>42</v>
      </c>
      <c r="C27" s="32">
        <v>9814.0169999999998</v>
      </c>
      <c r="D27" s="32">
        <v>191986.93859999999</v>
      </c>
      <c r="E27" s="32">
        <v>165538.52290000001</v>
      </c>
      <c r="F27" s="32">
        <v>26448.415700000001</v>
      </c>
      <c r="G27" s="32">
        <v>165538.52290000001</v>
      </c>
      <c r="H27" s="32">
        <v>0.13776153676321001</v>
      </c>
    </row>
    <row r="28" spans="1:8" ht="14.25" x14ac:dyDescent="0.2">
      <c r="A28" s="32">
        <v>27</v>
      </c>
      <c r="B28" s="33">
        <v>75</v>
      </c>
      <c r="C28" s="32">
        <v>421</v>
      </c>
      <c r="D28" s="32">
        <v>277233.33333333302</v>
      </c>
      <c r="E28" s="32">
        <v>253545.66666666701</v>
      </c>
      <c r="F28" s="32">
        <v>23687.666666666701</v>
      </c>
      <c r="G28" s="32">
        <v>253545.66666666701</v>
      </c>
      <c r="H28" s="32">
        <v>8.5443068414091605E-2</v>
      </c>
    </row>
    <row r="29" spans="1:8" ht="14.25" x14ac:dyDescent="0.2">
      <c r="A29" s="32">
        <v>28</v>
      </c>
      <c r="B29" s="33">
        <v>76</v>
      </c>
      <c r="C29" s="32">
        <v>2234</v>
      </c>
      <c r="D29" s="32">
        <v>368628.89298632502</v>
      </c>
      <c r="E29" s="32">
        <v>346337.89968546998</v>
      </c>
      <c r="F29" s="32">
        <v>22290.993300854701</v>
      </c>
      <c r="G29" s="32">
        <v>346337.89968546998</v>
      </c>
      <c r="H29" s="32">
        <v>6.0470011236155703E-2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33294.2924135844</v>
      </c>
      <c r="E30" s="32">
        <v>30526.666787686299</v>
      </c>
      <c r="F30" s="32">
        <v>2767.6256258981898</v>
      </c>
      <c r="G30" s="32">
        <v>30526.666787686299</v>
      </c>
      <c r="H30" s="32">
        <v>8.3126128392173607E-2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62</v>
      </c>
      <c r="D32" s="37">
        <v>55881.29</v>
      </c>
      <c r="E32" s="37">
        <v>53310.48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83</v>
      </c>
      <c r="D33" s="37">
        <v>217471.88</v>
      </c>
      <c r="E33" s="37">
        <v>247545.46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25</v>
      </c>
      <c r="D34" s="37">
        <v>54202.67</v>
      </c>
      <c r="E34" s="37">
        <v>56754.69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83</v>
      </c>
      <c r="D35" s="37">
        <v>177793.24</v>
      </c>
      <c r="E35" s="37">
        <v>218505.22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</v>
      </c>
      <c r="D36" s="37">
        <v>0.86</v>
      </c>
      <c r="E36" s="37">
        <v>0.09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59</v>
      </c>
      <c r="D37" s="37">
        <v>98136.74</v>
      </c>
      <c r="E37" s="37">
        <v>108559.01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59</v>
      </c>
      <c r="D38" s="37">
        <v>63662.44</v>
      </c>
      <c r="E38" s="37">
        <v>54906.36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2015-09-14T06:34:28Z</dcterms:modified>
</cp:coreProperties>
</file>