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<sst xmlns="http://schemas.openxmlformats.org/spreadsheetml/2006/main" count="117" uniqueCount="74">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</sst>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5" sqref="E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13436849.152000003</v>
      </c>
      <c r="F3" s="25">
        <f>RA!I7</f>
        <v>1540735.7963</v>
      </c>
      <c r="G3" s="16">
        <f>SUM(G4:G40)</f>
        <v>11896113.355700001</v>
      </c>
      <c r="H3" s="27">
        <f>RA!J7</f>
        <v>11.466496191710799</v>
      </c>
      <c r="I3" s="20">
        <f>SUM(I4:I40)</f>
        <v>13436853.062193401</v>
      </c>
      <c r="J3" s="21">
        <f>SUM(J4:J40)</f>
        <v>11896113.338481294</v>
      </c>
      <c r="K3" s="22">
        <f>E3-I3</f>
        <v>-3.9101933985948563</v>
      </c>
      <c r="L3" s="22">
        <f>G3-J3</f>
        <v>1.7218707129359245E-2</v>
      </c>
    </row>
    <row r="4" spans="1:13" x14ac:dyDescent="0.15">
      <c r="A4" s="44">
        <f>RA!A8</f>
        <v>42165</v>
      </c>
      <c r="B4" s="12">
        <v>12</v>
      </c>
      <c r="C4" s="42" t="s">
        <v>6</v>
      </c>
      <c r="D4" s="42"/>
      <c r="E4" s="15">
        <f>VLOOKUP(C4,RA!B8:D36,3,0)</f>
        <v>435885.21879999997</v>
      </c>
      <c r="F4" s="25">
        <f>VLOOKUP(C4,RA!B8:I39,8,0)</f>
        <v>97905.436499999996</v>
      </c>
      <c r="G4" s="16">
        <f t="shared" ref="G4:G40" si="0">E4-F4</f>
        <v>337979.78229999996</v>
      </c>
      <c r="H4" s="27">
        <f>RA!J8</f>
        <v>22.4612884946031</v>
      </c>
      <c r="I4" s="20">
        <f>VLOOKUP(B4,RMS!B:D,3,FALSE)</f>
        <v>435885.804552991</v>
      </c>
      <c r="J4" s="21">
        <f>VLOOKUP(B4,RMS!B:E,4,FALSE)</f>
        <v>337979.79439487198</v>
      </c>
      <c r="K4" s="22">
        <f t="shared" ref="K4:K40" si="1">E4-I4</f>
        <v>-0.58575299102813005</v>
      </c>
      <c r="L4" s="22">
        <f t="shared" ref="L4:L40" si="2">G4-J4</f>
        <v>-1.2094872014131397E-2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57618.902499999997</v>
      </c>
      <c r="F5" s="25">
        <f>VLOOKUP(C5,RA!B9:I40,8,0)</f>
        <v>13224.757100000001</v>
      </c>
      <c r="G5" s="16">
        <f t="shared" si="0"/>
        <v>44394.145399999994</v>
      </c>
      <c r="H5" s="27">
        <f>RA!J9</f>
        <v>22.952115583944</v>
      </c>
      <c r="I5" s="20">
        <f>VLOOKUP(B5,RMS!B:D,3,FALSE)</f>
        <v>57618.927829347303</v>
      </c>
      <c r="J5" s="21">
        <f>VLOOKUP(B5,RMS!B:E,4,FALSE)</f>
        <v>44394.148534097301</v>
      </c>
      <c r="K5" s="22">
        <f t="shared" si="1"/>
        <v>-2.5329347306978889E-2</v>
      </c>
      <c r="L5" s="22">
        <f t="shared" si="2"/>
        <v>-3.1340973073383793E-3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95071.795800000007</v>
      </c>
      <c r="F6" s="25">
        <f>VLOOKUP(C6,RA!B10:I41,8,0)</f>
        <v>25733.2346</v>
      </c>
      <c r="G6" s="16">
        <f t="shared" si="0"/>
        <v>69338.561200000011</v>
      </c>
      <c r="H6" s="27">
        <f>RA!J10</f>
        <v>27.067159490848699</v>
      </c>
      <c r="I6" s="20">
        <f>VLOOKUP(B6,RMS!B:D,3,FALSE)</f>
        <v>95073.5814282051</v>
      </c>
      <c r="J6" s="21">
        <f>VLOOKUP(B6,RMS!B:E,4,FALSE)</f>
        <v>69338.561150427398</v>
      </c>
      <c r="K6" s="22">
        <f>E6-I6</f>
        <v>-1.7856282050925074</v>
      </c>
      <c r="L6" s="22">
        <f t="shared" si="2"/>
        <v>4.9572612624615431E-5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53551.984499999999</v>
      </c>
      <c r="F7" s="25">
        <f>VLOOKUP(C7,RA!B11:I42,8,0)</f>
        <v>12208.151400000001</v>
      </c>
      <c r="G7" s="16">
        <f t="shared" si="0"/>
        <v>41343.833099999996</v>
      </c>
      <c r="H7" s="27">
        <f>RA!J11</f>
        <v>22.796823523878899</v>
      </c>
      <c r="I7" s="20">
        <f>VLOOKUP(B7,RMS!B:D,3,FALSE)</f>
        <v>53552.005944444398</v>
      </c>
      <c r="J7" s="21">
        <f>VLOOKUP(B7,RMS!B:E,4,FALSE)</f>
        <v>41343.833215384599</v>
      </c>
      <c r="K7" s="22">
        <f t="shared" si="1"/>
        <v>-2.1444444399094209E-2</v>
      </c>
      <c r="L7" s="22">
        <f t="shared" si="2"/>
        <v>-1.1538460239535198E-4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133225.2923</v>
      </c>
      <c r="F8" s="25">
        <f>VLOOKUP(C8,RA!B12:I43,8,0)</f>
        <v>22442.0429</v>
      </c>
      <c r="G8" s="16">
        <f t="shared" si="0"/>
        <v>110783.2494</v>
      </c>
      <c r="H8" s="27">
        <f>RA!J12</f>
        <v>16.845181956489501</v>
      </c>
      <c r="I8" s="20">
        <f>VLOOKUP(B8,RMS!B:D,3,FALSE)</f>
        <v>133225.30306410301</v>
      </c>
      <c r="J8" s="21">
        <f>VLOOKUP(B8,RMS!B:E,4,FALSE)</f>
        <v>110783.248208547</v>
      </c>
      <c r="K8" s="22">
        <f t="shared" si="1"/>
        <v>-1.0764103004476056E-2</v>
      </c>
      <c r="L8" s="22">
        <f t="shared" si="2"/>
        <v>1.1914530041394755E-3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199372.73420000001</v>
      </c>
      <c r="F9" s="25">
        <f>VLOOKUP(C9,RA!B13:I44,8,0)</f>
        <v>59592.205900000001</v>
      </c>
      <c r="G9" s="16">
        <f t="shared" si="0"/>
        <v>139780.52830000001</v>
      </c>
      <c r="H9" s="27">
        <f>RA!J13</f>
        <v>29.8898473450338</v>
      </c>
      <c r="I9" s="20">
        <f>VLOOKUP(B9,RMS!B:D,3,FALSE)</f>
        <v>199372.92810598301</v>
      </c>
      <c r="J9" s="21">
        <f>VLOOKUP(B9,RMS!B:E,4,FALSE)</f>
        <v>139780.52670769201</v>
      </c>
      <c r="K9" s="22">
        <f t="shared" si="1"/>
        <v>-0.1939059830037877</v>
      </c>
      <c r="L9" s="22">
        <f t="shared" si="2"/>
        <v>1.5923079918138683E-3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126809.0582</v>
      </c>
      <c r="F10" s="25">
        <f>VLOOKUP(C10,RA!B14:I45,8,0)</f>
        <v>26779.037400000001</v>
      </c>
      <c r="G10" s="16">
        <f t="shared" si="0"/>
        <v>100030.0208</v>
      </c>
      <c r="H10" s="27">
        <f>RA!J14</f>
        <v>21.117606092275199</v>
      </c>
      <c r="I10" s="20">
        <f>VLOOKUP(B10,RMS!B:D,3,FALSE)</f>
        <v>126809.05947777801</v>
      </c>
      <c r="J10" s="21">
        <f>VLOOKUP(B10,RMS!B:E,4,FALSE)</f>
        <v>100030.019820513</v>
      </c>
      <c r="K10" s="22">
        <f t="shared" si="1"/>
        <v>-1.2777780066244304E-3</v>
      </c>
      <c r="L10" s="22">
        <f t="shared" si="2"/>
        <v>9.7948699840344489E-4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86311.857199999999</v>
      </c>
      <c r="F11" s="25">
        <f>VLOOKUP(C11,RA!B15:I46,8,0)</f>
        <v>22686.1443</v>
      </c>
      <c r="G11" s="16">
        <f t="shared" si="0"/>
        <v>63625.712899999999</v>
      </c>
      <c r="H11" s="27">
        <f>RA!J15</f>
        <v>26.2839255647485</v>
      </c>
      <c r="I11" s="20">
        <f>VLOOKUP(B11,RMS!B:D,3,FALSE)</f>
        <v>86311.946647863195</v>
      </c>
      <c r="J11" s="21">
        <f>VLOOKUP(B11,RMS!B:E,4,FALSE)</f>
        <v>63625.712735042704</v>
      </c>
      <c r="K11" s="22">
        <f t="shared" si="1"/>
        <v>-8.9447863196255639E-2</v>
      </c>
      <c r="L11" s="22">
        <f t="shared" si="2"/>
        <v>1.6495729505550116E-4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703213.28529999999</v>
      </c>
      <c r="F12" s="25">
        <f>VLOOKUP(C12,RA!B16:I47,8,0)</f>
        <v>23823.737000000001</v>
      </c>
      <c r="G12" s="16">
        <f t="shared" si="0"/>
        <v>679389.54830000002</v>
      </c>
      <c r="H12" s="27">
        <f>RA!J16</f>
        <v>3.38783943620128</v>
      </c>
      <c r="I12" s="20">
        <f>VLOOKUP(B12,RMS!B:D,3,FALSE)</f>
        <v>703212.81979230803</v>
      </c>
      <c r="J12" s="21">
        <f>VLOOKUP(B12,RMS!B:E,4,FALSE)</f>
        <v>679389.548823077</v>
      </c>
      <c r="K12" s="22">
        <f t="shared" si="1"/>
        <v>0.46550769195891917</v>
      </c>
      <c r="L12" s="22">
        <f t="shared" si="2"/>
        <v>-5.2307697478681803E-4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439313.1704</v>
      </c>
      <c r="F13" s="25">
        <f>VLOOKUP(C13,RA!B17:I48,8,0)</f>
        <v>59336.488499999999</v>
      </c>
      <c r="G13" s="16">
        <f t="shared" si="0"/>
        <v>379976.68190000003</v>
      </c>
      <c r="H13" s="27">
        <f>RA!J17</f>
        <v>13.5066491282229</v>
      </c>
      <c r="I13" s="20">
        <f>VLOOKUP(B13,RMS!B:D,3,FALSE)</f>
        <v>439313.07364188001</v>
      </c>
      <c r="J13" s="21">
        <f>VLOOKUP(B13,RMS!B:E,4,FALSE)</f>
        <v>379976.68238034198</v>
      </c>
      <c r="K13" s="22">
        <f t="shared" si="1"/>
        <v>9.6758119994774461E-2</v>
      </c>
      <c r="L13" s="22">
        <f t="shared" si="2"/>
        <v>-4.803419578820467E-4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1246743.5449999999</v>
      </c>
      <c r="F14" s="25">
        <f>VLOOKUP(C14,RA!B18:I49,8,0)</f>
        <v>190141.2525</v>
      </c>
      <c r="G14" s="16">
        <f t="shared" si="0"/>
        <v>1056602.2925</v>
      </c>
      <c r="H14" s="27">
        <f>RA!J18</f>
        <v>15.251031638587699</v>
      </c>
      <c r="I14" s="20">
        <f>VLOOKUP(B14,RMS!B:D,3,FALSE)</f>
        <v>1246743.5292243001</v>
      </c>
      <c r="J14" s="21">
        <f>VLOOKUP(B14,RMS!B:E,4,FALSE)</f>
        <v>1056602.2786507001</v>
      </c>
      <c r="K14" s="22">
        <f t="shared" si="1"/>
        <v>1.5775699866935611E-2</v>
      </c>
      <c r="L14" s="22">
        <f t="shared" si="2"/>
        <v>1.3849299866706133E-2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454837.0649</v>
      </c>
      <c r="F15" s="25">
        <f>VLOOKUP(C15,RA!B19:I50,8,0)</f>
        <v>29936.422200000001</v>
      </c>
      <c r="G15" s="16">
        <f t="shared" si="0"/>
        <v>424900.64269999997</v>
      </c>
      <c r="H15" s="27">
        <f>RA!J19</f>
        <v>6.5817903838997402</v>
      </c>
      <c r="I15" s="20">
        <f>VLOOKUP(B15,RMS!B:D,3,FALSE)</f>
        <v>454837.05410085502</v>
      </c>
      <c r="J15" s="21">
        <f>VLOOKUP(B15,RMS!B:E,4,FALSE)</f>
        <v>424900.64308376098</v>
      </c>
      <c r="K15" s="22">
        <f t="shared" si="1"/>
        <v>1.0799144976772368E-2</v>
      </c>
      <c r="L15" s="22">
        <f t="shared" si="2"/>
        <v>-3.8376101292669773E-4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759075.11109999998</v>
      </c>
      <c r="F16" s="25">
        <f>VLOOKUP(C16,RA!B20:I51,8,0)</f>
        <v>68257.719400000002</v>
      </c>
      <c r="G16" s="16">
        <f t="shared" si="0"/>
        <v>690817.39170000004</v>
      </c>
      <c r="H16" s="27">
        <f>RA!J20</f>
        <v>8.9922220346660495</v>
      </c>
      <c r="I16" s="20">
        <f>VLOOKUP(B16,RMS!B:D,3,FALSE)</f>
        <v>759075.31900000002</v>
      </c>
      <c r="J16" s="21">
        <f>VLOOKUP(B16,RMS!B:E,4,FALSE)</f>
        <v>690817.39170000004</v>
      </c>
      <c r="K16" s="22">
        <f t="shared" si="1"/>
        <v>-0.20790000003762543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265455.14630000002</v>
      </c>
      <c r="F17" s="25">
        <f>VLOOKUP(C17,RA!B21:I52,8,0)</f>
        <v>26933.480800000001</v>
      </c>
      <c r="G17" s="16">
        <f t="shared" si="0"/>
        <v>238521.66550000003</v>
      </c>
      <c r="H17" s="27">
        <f>RA!J21</f>
        <v>10.146151308576099</v>
      </c>
      <c r="I17" s="20">
        <f>VLOOKUP(B17,RMS!B:D,3,FALSE)</f>
        <v>265454.85366829298</v>
      </c>
      <c r="J17" s="21">
        <f>VLOOKUP(B17,RMS!B:E,4,FALSE)</f>
        <v>238521.66557622</v>
      </c>
      <c r="K17" s="22">
        <f t="shared" si="1"/>
        <v>0.29263170703779906</v>
      </c>
      <c r="L17" s="22">
        <f t="shared" si="2"/>
        <v>-7.6219963375478983E-5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1096941.4961000001</v>
      </c>
      <c r="F18" s="25">
        <f>VLOOKUP(C18,RA!B22:I53,8,0)</f>
        <v>132037.91519999999</v>
      </c>
      <c r="G18" s="16">
        <f t="shared" si="0"/>
        <v>964903.58090000018</v>
      </c>
      <c r="H18" s="27">
        <f>RA!J22</f>
        <v>12.036914973992699</v>
      </c>
      <c r="I18" s="20">
        <f>VLOOKUP(B18,RMS!B:D,3,FALSE)</f>
        <v>1096942.4903162399</v>
      </c>
      <c r="J18" s="21">
        <f>VLOOKUP(B18,RMS!B:E,4,FALSE)</f>
        <v>964903.58044871804</v>
      </c>
      <c r="K18" s="22">
        <f t="shared" si="1"/>
        <v>-0.99421623977832496</v>
      </c>
      <c r="L18" s="22">
        <f t="shared" si="2"/>
        <v>4.5128213241696358E-4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2020225.9892</v>
      </c>
      <c r="F19" s="25">
        <f>VLOOKUP(C19,RA!B23:I54,8,0)</f>
        <v>278947.47499999998</v>
      </c>
      <c r="G19" s="16">
        <f t="shared" si="0"/>
        <v>1741278.5142000001</v>
      </c>
      <c r="H19" s="27">
        <f>RA!J23</f>
        <v>13.807736188487601</v>
      </c>
      <c r="I19" s="20">
        <f>VLOOKUP(B19,RMS!B:D,3,FALSE)</f>
        <v>2020227.27434872</v>
      </c>
      <c r="J19" s="21">
        <f>VLOOKUP(B19,RMS!B:E,4,FALSE)</f>
        <v>1741278.54083248</v>
      </c>
      <c r="K19" s="22">
        <f t="shared" si="1"/>
        <v>-1.2851487200241536</v>
      </c>
      <c r="L19" s="22">
        <f t="shared" si="2"/>
        <v>-2.6632479857653379E-2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191222.3468</v>
      </c>
      <c r="F20" s="25">
        <f>VLOOKUP(C20,RA!B24:I55,8,0)</f>
        <v>30764.456699999999</v>
      </c>
      <c r="G20" s="16">
        <f t="shared" si="0"/>
        <v>160457.89009999999</v>
      </c>
      <c r="H20" s="27">
        <f>RA!J24</f>
        <v>16.088316671574301</v>
      </c>
      <c r="I20" s="20">
        <f>VLOOKUP(B20,RMS!B:D,3,FALSE)</f>
        <v>191222.29423342401</v>
      </c>
      <c r="J20" s="21">
        <f>VLOOKUP(B20,RMS!B:E,4,FALSE)</f>
        <v>160457.87468083599</v>
      </c>
      <c r="K20" s="22">
        <f t="shared" si="1"/>
        <v>5.2566575992386788E-2</v>
      </c>
      <c r="L20" s="22">
        <f t="shared" si="2"/>
        <v>1.5419164003105834E-2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166947.93489999999</v>
      </c>
      <c r="F21" s="25">
        <f>VLOOKUP(C21,RA!B25:I56,8,0)</f>
        <v>16270.378500000001</v>
      </c>
      <c r="G21" s="16">
        <f t="shared" si="0"/>
        <v>150677.5564</v>
      </c>
      <c r="H21" s="27">
        <f>RA!J25</f>
        <v>9.7457800300110193</v>
      </c>
      <c r="I21" s="20">
        <f>VLOOKUP(B21,RMS!B:D,3,FALSE)</f>
        <v>166947.93318084901</v>
      </c>
      <c r="J21" s="21">
        <f>VLOOKUP(B21,RMS!B:E,4,FALSE)</f>
        <v>150677.55019881399</v>
      </c>
      <c r="K21" s="22">
        <f t="shared" si="1"/>
        <v>1.7191509832628071E-3</v>
      </c>
      <c r="L21" s="22">
        <f t="shared" si="2"/>
        <v>6.2011860136408359E-3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475014.61040000001</v>
      </c>
      <c r="F22" s="25">
        <f>VLOOKUP(C22,RA!B26:I57,8,0)</f>
        <v>103041.2804</v>
      </c>
      <c r="G22" s="16">
        <f t="shared" si="0"/>
        <v>371973.33</v>
      </c>
      <c r="H22" s="27">
        <f>RA!J26</f>
        <v>21.692233911127701</v>
      </c>
      <c r="I22" s="20">
        <f>VLOOKUP(B22,RMS!B:D,3,FALSE)</f>
        <v>475014.57377438899</v>
      </c>
      <c r="J22" s="21">
        <f>VLOOKUP(B22,RMS!B:E,4,FALSE)</f>
        <v>371973.29584335501</v>
      </c>
      <c r="K22" s="22">
        <f t="shared" si="1"/>
        <v>3.6625611013732851E-2</v>
      </c>
      <c r="L22" s="22">
        <f t="shared" si="2"/>
        <v>3.4156645007897168E-2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178189.2444</v>
      </c>
      <c r="F23" s="25">
        <f>VLOOKUP(C23,RA!B27:I58,8,0)</f>
        <v>49793.991499999996</v>
      </c>
      <c r="G23" s="16">
        <f t="shared" si="0"/>
        <v>128395.25289999999</v>
      </c>
      <c r="H23" s="27">
        <f>RA!J27</f>
        <v>27.9444428128458</v>
      </c>
      <c r="I23" s="20">
        <f>VLOOKUP(B23,RMS!B:D,3,FALSE)</f>
        <v>178189.10842207901</v>
      </c>
      <c r="J23" s="21">
        <f>VLOOKUP(B23,RMS!B:E,4,FALSE)</f>
        <v>128395.25333252001</v>
      </c>
      <c r="K23" s="22">
        <f t="shared" si="1"/>
        <v>0.13597792098880745</v>
      </c>
      <c r="L23" s="22">
        <f t="shared" si="2"/>
        <v>-4.3252001341897994E-4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666199.90209999995</v>
      </c>
      <c r="F24" s="25">
        <f>VLOOKUP(C24,RA!B28:I59,8,0)</f>
        <v>23363.283599999999</v>
      </c>
      <c r="G24" s="16">
        <f t="shared" si="0"/>
        <v>642836.61849999998</v>
      </c>
      <c r="H24" s="27">
        <f>RA!J28</f>
        <v>3.5069479185382799</v>
      </c>
      <c r="I24" s="20">
        <f>VLOOKUP(B24,RMS!B:D,3,FALSE)</f>
        <v>666199.90149026504</v>
      </c>
      <c r="J24" s="21">
        <f>VLOOKUP(B24,RMS!B:E,4,FALSE)</f>
        <v>642836.62100707996</v>
      </c>
      <c r="K24" s="22">
        <f t="shared" si="1"/>
        <v>6.0973491054028273E-4</v>
      </c>
      <c r="L24" s="22">
        <f t="shared" si="2"/>
        <v>-2.5070799747481942E-3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509363.99359999999</v>
      </c>
      <c r="F25" s="25">
        <f>VLOOKUP(C25,RA!B29:I60,8,0)</f>
        <v>78713.860799999995</v>
      </c>
      <c r="G25" s="16">
        <f t="shared" si="0"/>
        <v>430650.13280000002</v>
      </c>
      <c r="H25" s="27">
        <f>RA!J29</f>
        <v>15.453361798049199</v>
      </c>
      <c r="I25" s="20">
        <f>VLOOKUP(B25,RMS!B:D,3,FALSE)</f>
        <v>509363.99433628301</v>
      </c>
      <c r="J25" s="21">
        <f>VLOOKUP(B25,RMS!B:E,4,FALSE)</f>
        <v>430650.13189784199</v>
      </c>
      <c r="K25" s="22">
        <f t="shared" si="1"/>
        <v>-7.3628302197903395E-4</v>
      </c>
      <c r="L25" s="22">
        <f t="shared" si="2"/>
        <v>9.0215803356841207E-4</v>
      </c>
      <c r="M25" s="34"/>
    </row>
    <row r="26" spans="1:13" x14ac:dyDescent="0.15">
      <c r="A26" s="44"/>
      <c r="B26" s="12">
        <v>37</v>
      </c>
      <c r="C26" s="42" t="s">
        <v>28</v>
      </c>
      <c r="D26" s="42"/>
      <c r="E26" s="15">
        <f>VLOOKUP(C26,RA!B30:D57,3,0)</f>
        <v>887168.00890000002</v>
      </c>
      <c r="F26" s="25">
        <f>VLOOKUP(C26,RA!B30:I61,8,0)</f>
        <v>110059.5585</v>
      </c>
      <c r="G26" s="16">
        <f t="shared" si="0"/>
        <v>777108.45039999997</v>
      </c>
      <c r="H26" s="27">
        <f>RA!J30</f>
        <v>12.4057176764594</v>
      </c>
      <c r="I26" s="20">
        <f>VLOOKUP(B26,RMS!B:D,3,FALSE)</f>
        <v>887167.98469645996</v>
      </c>
      <c r="J26" s="21">
        <f>VLOOKUP(B26,RMS!B:E,4,FALSE)</f>
        <v>777108.43715947901</v>
      </c>
      <c r="K26" s="22">
        <f t="shared" si="1"/>
        <v>2.4203540058806539E-2</v>
      </c>
      <c r="L26" s="22">
        <f t="shared" si="2"/>
        <v>1.3240520958788693E-2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679734.46230000001</v>
      </c>
      <c r="F27" s="25">
        <f>VLOOKUP(C27,RA!B31:I62,8,0)</f>
        <v>39585.182099999998</v>
      </c>
      <c r="G27" s="16">
        <f t="shared" si="0"/>
        <v>640149.28020000004</v>
      </c>
      <c r="H27" s="27">
        <f>RA!J31</f>
        <v>5.8236244144598199</v>
      </c>
      <c r="I27" s="20">
        <f>VLOOKUP(B27,RMS!B:D,3,FALSE)</f>
        <v>679734.43020796496</v>
      </c>
      <c r="J27" s="21">
        <f>VLOOKUP(B27,RMS!B:E,4,FALSE)</f>
        <v>640149.29650177003</v>
      </c>
      <c r="K27" s="22">
        <f t="shared" si="1"/>
        <v>3.2092035049572587E-2</v>
      </c>
      <c r="L27" s="22">
        <f t="shared" si="2"/>
        <v>-1.6301769996061921E-2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109790.54300000001</v>
      </c>
      <c r="F28" s="25">
        <f>VLOOKUP(C28,RA!B32:I63,8,0)</f>
        <v>30965.211899999998</v>
      </c>
      <c r="G28" s="16">
        <f t="shared" si="0"/>
        <v>78825.33110000001</v>
      </c>
      <c r="H28" s="27">
        <f>RA!J32</f>
        <v>28.203897215445998</v>
      </c>
      <c r="I28" s="20">
        <f>VLOOKUP(B28,RMS!B:D,3,FALSE)</f>
        <v>109790.422182694</v>
      </c>
      <c r="J28" s="21">
        <f>VLOOKUP(B28,RMS!B:E,4,FALSE)</f>
        <v>78825.340969347206</v>
      </c>
      <c r="K28" s="22">
        <f t="shared" si="1"/>
        <v>0.12081730600039009</v>
      </c>
      <c r="L28" s="22">
        <f t="shared" si="2"/>
        <v>-9.8693471954902634E-3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105014.5683</v>
      </c>
      <c r="F30" s="25">
        <f>VLOOKUP(C30,RA!B34:I66,8,0)</f>
        <v>17924.563900000001</v>
      </c>
      <c r="G30" s="16">
        <f t="shared" si="0"/>
        <v>87090.004400000005</v>
      </c>
      <c r="H30" s="27">
        <f>RA!J34</f>
        <v>0</v>
      </c>
      <c r="I30" s="20">
        <f>VLOOKUP(B30,RMS!B:D,3,FALSE)</f>
        <v>105014.5683</v>
      </c>
      <c r="J30" s="21">
        <f>VLOOKUP(B30,RMS!B:E,4,FALSE)</f>
        <v>87090.006800000003</v>
      </c>
      <c r="K30" s="22">
        <f t="shared" si="1"/>
        <v>0</v>
      </c>
      <c r="L30" s="22">
        <f t="shared" si="2"/>
        <v>-2.3999999975785613E-3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179426.6</v>
      </c>
      <c r="F31" s="25">
        <f>VLOOKUP(C31,RA!B35:I67,8,0)</f>
        <v>4686.6000000000004</v>
      </c>
      <c r="G31" s="16">
        <f t="shared" si="0"/>
        <v>174740</v>
      </c>
      <c r="H31" s="27">
        <f>RA!J35</f>
        <v>17.0686450367477</v>
      </c>
      <c r="I31" s="20">
        <f>VLOOKUP(B31,RMS!B:D,3,FALSE)</f>
        <v>179426.6</v>
      </c>
      <c r="J31" s="21">
        <f>VLOOKUP(B31,RMS!B:E,4,FALSE)</f>
        <v>174740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131373.54</v>
      </c>
      <c r="F32" s="25">
        <f>VLOOKUP(C32,RA!B34:I67,8,0)</f>
        <v>-19516.2</v>
      </c>
      <c r="G32" s="16">
        <f t="shared" si="0"/>
        <v>150889.74000000002</v>
      </c>
      <c r="H32" s="27">
        <f>RA!J35</f>
        <v>17.0686450367477</v>
      </c>
      <c r="I32" s="20">
        <f>VLOOKUP(B32,RMS!B:D,3,FALSE)</f>
        <v>131373.54</v>
      </c>
      <c r="J32" s="21">
        <f>VLOOKUP(B32,RMS!B:E,4,FALSE)</f>
        <v>150889.74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295191.48</v>
      </c>
      <c r="F33" s="25">
        <f>VLOOKUP(C33,RA!B34:I68,8,0)</f>
        <v>-36661.699999999997</v>
      </c>
      <c r="G33" s="16">
        <f t="shared" si="0"/>
        <v>331853.18</v>
      </c>
      <c r="H33" s="27">
        <f>RA!J34</f>
        <v>0</v>
      </c>
      <c r="I33" s="20">
        <f>VLOOKUP(B33,RMS!B:D,3,FALSE)</f>
        <v>295191.48</v>
      </c>
      <c r="J33" s="21">
        <f>VLOOKUP(B33,RMS!B:E,4,FALSE)</f>
        <v>331853.18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142502.21</v>
      </c>
      <c r="F34" s="25">
        <f>VLOOKUP(C34,RA!B35:I69,8,0)</f>
        <v>-25578.31</v>
      </c>
      <c r="G34" s="16">
        <f t="shared" si="0"/>
        <v>168080.52</v>
      </c>
      <c r="H34" s="27">
        <f>RA!J35</f>
        <v>17.0686450367477</v>
      </c>
      <c r="I34" s="20">
        <f>VLOOKUP(B34,RMS!B:D,3,FALSE)</f>
        <v>142502.21</v>
      </c>
      <c r="J34" s="21">
        <f>VLOOKUP(B34,RMS!B:E,4,FALSE)</f>
        <v>168080.52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21.68</v>
      </c>
      <c r="F35" s="25">
        <f>VLOOKUP(C35,RA!B36:I70,8,0)</f>
        <v>19.61</v>
      </c>
      <c r="G35" s="16">
        <f t="shared" si="0"/>
        <v>2.0700000000000003</v>
      </c>
      <c r="H35" s="27">
        <f>RA!J36</f>
        <v>2.6119872973126599</v>
      </c>
      <c r="I35" s="20">
        <f>VLOOKUP(B35,RMS!B:D,3,FALSE)</f>
        <v>21.68</v>
      </c>
      <c r="J35" s="21">
        <f>VLOOKUP(B35,RMS!B:E,4,FALSE)</f>
        <v>2.0699999999999998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107258.9831</v>
      </c>
      <c r="F36" s="25">
        <f>VLOOKUP(C36,RA!B8:I70,8,0)</f>
        <v>4446.8942999999999</v>
      </c>
      <c r="G36" s="16">
        <f t="shared" si="0"/>
        <v>102812.0888</v>
      </c>
      <c r="H36" s="27">
        <f>RA!J36</f>
        <v>2.6119872973126599</v>
      </c>
      <c r="I36" s="20">
        <f>VLOOKUP(B36,RMS!B:D,3,FALSE)</f>
        <v>107258.98290598299</v>
      </c>
      <c r="J36" s="21">
        <f>VLOOKUP(B36,RMS!B:E,4,FALSE)</f>
        <v>102812.08957265</v>
      </c>
      <c r="K36" s="22">
        <f t="shared" si="1"/>
        <v>1.9401700410526246E-4</v>
      </c>
      <c r="L36" s="22">
        <f t="shared" si="2"/>
        <v>-7.7265000436455011E-4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306215.48749999999</v>
      </c>
      <c r="F37" s="25">
        <f>VLOOKUP(C37,RA!B8:I71,8,0)</f>
        <v>19896.5789</v>
      </c>
      <c r="G37" s="16">
        <f t="shared" si="0"/>
        <v>286318.90859999997</v>
      </c>
      <c r="H37" s="27">
        <f>RA!J37</f>
        <v>-14.855502866102301</v>
      </c>
      <c r="I37" s="20">
        <f>VLOOKUP(B37,RMS!B:D,3,FALSE)</f>
        <v>306215.48224444402</v>
      </c>
      <c r="J37" s="21">
        <f>VLOOKUP(B37,RMS!B:E,4,FALSE)</f>
        <v>286318.90388888901</v>
      </c>
      <c r="K37" s="22">
        <f t="shared" si="1"/>
        <v>5.2555559668689966E-3</v>
      </c>
      <c r="L37" s="22">
        <f t="shared" si="2"/>
        <v>4.7111109597608447E-3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61332.53</v>
      </c>
      <c r="F38" s="25">
        <f>VLOOKUP(C38,RA!B9:I72,8,0)</f>
        <v>-5185.42</v>
      </c>
      <c r="G38" s="16">
        <f t="shared" si="0"/>
        <v>66517.95</v>
      </c>
      <c r="H38" s="27">
        <f>RA!J38</f>
        <v>-12.4196335205881</v>
      </c>
      <c r="I38" s="20">
        <f>VLOOKUP(B38,RMS!B:D,3,FALSE)</f>
        <v>61332.53</v>
      </c>
      <c r="J38" s="21">
        <f>VLOOKUP(B38,RMS!B:E,4,FALSE)</f>
        <v>66517.95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33244.47</v>
      </c>
      <c r="F39" s="25">
        <f>VLOOKUP(C39,RA!B10:I73,8,0)</f>
        <v>4448.72</v>
      </c>
      <c r="G39" s="16">
        <f t="shared" si="0"/>
        <v>28795.75</v>
      </c>
      <c r="H39" s="27">
        <f>RA!J39</f>
        <v>-17.949412854719899</v>
      </c>
      <c r="I39" s="20">
        <f>VLOOKUP(B39,RMS!B:D,3,FALSE)</f>
        <v>33244.47</v>
      </c>
      <c r="J39" s="21">
        <f>VLOOKUP(B39,RMS!B:E,4,FALSE)</f>
        <v>28795.75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37984.904900000001</v>
      </c>
      <c r="F40" s="25">
        <f>VLOOKUP(C40,RA!B8:I74,8,0)</f>
        <v>3711.7545</v>
      </c>
      <c r="G40" s="16">
        <f t="shared" si="0"/>
        <v>34273.150399999999</v>
      </c>
      <c r="H40" s="27">
        <f>RA!J40</f>
        <v>90.452029520295198</v>
      </c>
      <c r="I40" s="20">
        <f>VLOOKUP(B40,RMS!B:D,3,FALSE)</f>
        <v>37984.905075259099</v>
      </c>
      <c r="J40" s="21">
        <f>VLOOKUP(B40,RMS!B:E,4,FALSE)</f>
        <v>34273.1503668406</v>
      </c>
      <c r="K40" s="22">
        <f t="shared" si="1"/>
        <v>-1.7525909788673744E-4</v>
      </c>
      <c r="L40" s="22">
        <f t="shared" si="2"/>
        <v>3.3159398299176246E-5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13436849.152000001</v>
      </c>
      <c r="E7" s="68">
        <v>15580171.166099999</v>
      </c>
      <c r="F7" s="69">
        <v>86.243270428482006</v>
      </c>
      <c r="G7" s="68">
        <v>13545432.2095</v>
      </c>
      <c r="H7" s="69">
        <v>-0.80162120942771597</v>
      </c>
      <c r="I7" s="68">
        <v>1540735.7963</v>
      </c>
      <c r="J7" s="69">
        <v>11.466496191710799</v>
      </c>
      <c r="K7" s="68">
        <v>1511372.3456999999</v>
      </c>
      <c r="L7" s="69">
        <v>11.1578008167211</v>
      </c>
      <c r="M7" s="69">
        <v>1.9428336560175001E-2</v>
      </c>
      <c r="N7" s="68">
        <v>168365329.11149999</v>
      </c>
      <c r="O7" s="68">
        <v>3707723616.6104002</v>
      </c>
      <c r="P7" s="68">
        <v>755930</v>
      </c>
      <c r="Q7" s="68">
        <v>838978</v>
      </c>
      <c r="R7" s="69">
        <v>-9.8987100972850399</v>
      </c>
      <c r="S7" s="68">
        <v>17.7752558464408</v>
      </c>
      <c r="T7" s="68">
        <v>17.049210189182599</v>
      </c>
      <c r="U7" s="70">
        <v>4.0845862559195103</v>
      </c>
      <c r="V7" s="58"/>
      <c r="W7" s="58"/>
    </row>
    <row r="8" spans="1:23" ht="14.25" thickBot="1" x14ac:dyDescent="0.2">
      <c r="A8" s="55">
        <v>42165</v>
      </c>
      <c r="B8" s="45" t="s">
        <v>6</v>
      </c>
      <c r="C8" s="46"/>
      <c r="D8" s="71">
        <v>435885.21879999997</v>
      </c>
      <c r="E8" s="71">
        <v>609277.47129999998</v>
      </c>
      <c r="F8" s="72">
        <v>71.541332042027193</v>
      </c>
      <c r="G8" s="71">
        <v>472414.54889999999</v>
      </c>
      <c r="H8" s="72">
        <v>-7.7324735626913297</v>
      </c>
      <c r="I8" s="71">
        <v>97905.436499999996</v>
      </c>
      <c r="J8" s="72">
        <v>22.4612884946031</v>
      </c>
      <c r="K8" s="71">
        <v>121267.2528</v>
      </c>
      <c r="L8" s="72">
        <v>25.669669378804301</v>
      </c>
      <c r="M8" s="72">
        <v>-0.19264736159670001</v>
      </c>
      <c r="N8" s="71">
        <v>5003756.2001999998</v>
      </c>
      <c r="O8" s="71">
        <v>137341814.83289999</v>
      </c>
      <c r="P8" s="71">
        <v>19732</v>
      </c>
      <c r="Q8" s="71">
        <v>21493</v>
      </c>
      <c r="R8" s="72">
        <v>-8.1933652817196307</v>
      </c>
      <c r="S8" s="71">
        <v>22.090270565578798</v>
      </c>
      <c r="T8" s="71">
        <v>22.0229254454939</v>
      </c>
      <c r="U8" s="73">
        <v>0.304863264960688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57618.902499999997</v>
      </c>
      <c r="E9" s="71">
        <v>68562.996599999999</v>
      </c>
      <c r="F9" s="72">
        <v>84.037899971250695</v>
      </c>
      <c r="G9" s="71">
        <v>61198.1512</v>
      </c>
      <c r="H9" s="72">
        <v>-5.84862227014467</v>
      </c>
      <c r="I9" s="71">
        <v>13224.757100000001</v>
      </c>
      <c r="J9" s="72">
        <v>22.952115583944</v>
      </c>
      <c r="K9" s="71">
        <v>14096.784799999999</v>
      </c>
      <c r="L9" s="72">
        <v>23.034657948947999</v>
      </c>
      <c r="M9" s="72">
        <v>-6.1860042014686999E-2</v>
      </c>
      <c r="N9" s="71">
        <v>943854.66850000003</v>
      </c>
      <c r="O9" s="71">
        <v>21592499.8127</v>
      </c>
      <c r="P9" s="71">
        <v>3223</v>
      </c>
      <c r="Q9" s="71">
        <v>3468</v>
      </c>
      <c r="R9" s="72">
        <v>-7.0645905420991904</v>
      </c>
      <c r="S9" s="71">
        <v>17.877413124418201</v>
      </c>
      <c r="T9" s="71">
        <v>17.431960351787801</v>
      </c>
      <c r="U9" s="73">
        <v>2.4917071028695998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95071.795800000007</v>
      </c>
      <c r="E10" s="71">
        <v>104257.5812</v>
      </c>
      <c r="F10" s="72">
        <v>91.189335783285898</v>
      </c>
      <c r="G10" s="71">
        <v>97956.896200000003</v>
      </c>
      <c r="H10" s="72">
        <v>-2.9452754343190501</v>
      </c>
      <c r="I10" s="71">
        <v>25733.2346</v>
      </c>
      <c r="J10" s="72">
        <v>27.067159490848699</v>
      </c>
      <c r="K10" s="71">
        <v>28409.644100000001</v>
      </c>
      <c r="L10" s="72">
        <v>29.002188923989198</v>
      </c>
      <c r="M10" s="72">
        <v>-9.4207779955961995E-2</v>
      </c>
      <c r="N10" s="71">
        <v>2221446.5120000001</v>
      </c>
      <c r="O10" s="71">
        <v>35963807.587300003</v>
      </c>
      <c r="P10" s="71">
        <v>71790</v>
      </c>
      <c r="Q10" s="71">
        <v>80176</v>
      </c>
      <c r="R10" s="72">
        <v>-10.459489123927399</v>
      </c>
      <c r="S10" s="71">
        <v>1.3243041621395699</v>
      </c>
      <c r="T10" s="71">
        <v>1.36764401067651</v>
      </c>
      <c r="U10" s="73">
        <v>-3.2726506323832201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53551.984499999999</v>
      </c>
      <c r="E11" s="71">
        <v>74007.630399999995</v>
      </c>
      <c r="F11" s="72">
        <v>72.360085318986293</v>
      </c>
      <c r="G11" s="71">
        <v>64052.022299999997</v>
      </c>
      <c r="H11" s="72">
        <v>-16.392984051028201</v>
      </c>
      <c r="I11" s="71">
        <v>12208.151400000001</v>
      </c>
      <c r="J11" s="72">
        <v>22.796823523878899</v>
      </c>
      <c r="K11" s="71">
        <v>9500.6036000000004</v>
      </c>
      <c r="L11" s="72">
        <v>14.832636439646</v>
      </c>
      <c r="M11" s="72">
        <v>0.284986924409729</v>
      </c>
      <c r="N11" s="71">
        <v>689078.36499999999</v>
      </c>
      <c r="O11" s="71">
        <v>11546694.412799999</v>
      </c>
      <c r="P11" s="71">
        <v>2481</v>
      </c>
      <c r="Q11" s="71">
        <v>2646</v>
      </c>
      <c r="R11" s="72">
        <v>-6.2358276643990997</v>
      </c>
      <c r="S11" s="71">
        <v>21.584838573155999</v>
      </c>
      <c r="T11" s="71">
        <v>22.535761148904001</v>
      </c>
      <c r="U11" s="73">
        <v>-4.4055116396869298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133225.2923</v>
      </c>
      <c r="E12" s="71">
        <v>196020.0699</v>
      </c>
      <c r="F12" s="72">
        <v>67.965128452390204</v>
      </c>
      <c r="G12" s="71">
        <v>171599.11480000001</v>
      </c>
      <c r="H12" s="72">
        <v>-22.3624827812923</v>
      </c>
      <c r="I12" s="71">
        <v>22442.0429</v>
      </c>
      <c r="J12" s="72">
        <v>16.845181956489501</v>
      </c>
      <c r="K12" s="71">
        <v>33706.509899999997</v>
      </c>
      <c r="L12" s="72">
        <v>19.642589613172099</v>
      </c>
      <c r="M12" s="72">
        <v>-0.334192624315578</v>
      </c>
      <c r="N12" s="71">
        <v>1898834.9720999999</v>
      </c>
      <c r="O12" s="71">
        <v>40878419.6866</v>
      </c>
      <c r="P12" s="71">
        <v>1469</v>
      </c>
      <c r="Q12" s="71">
        <v>1629</v>
      </c>
      <c r="R12" s="72">
        <v>-9.8219766728054001</v>
      </c>
      <c r="S12" s="71">
        <v>90.691145200816905</v>
      </c>
      <c r="T12" s="71">
        <v>91.641609023941101</v>
      </c>
      <c r="U12" s="73">
        <v>-1.0480227380739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199372.73420000001</v>
      </c>
      <c r="E13" s="71">
        <v>301384.77049999998</v>
      </c>
      <c r="F13" s="72">
        <v>66.152225896895501</v>
      </c>
      <c r="G13" s="71">
        <v>228145.41310000001</v>
      </c>
      <c r="H13" s="72">
        <v>-12.6115526536527</v>
      </c>
      <c r="I13" s="71">
        <v>59592.205900000001</v>
      </c>
      <c r="J13" s="72">
        <v>29.8898473450338</v>
      </c>
      <c r="K13" s="71">
        <v>65031.871800000001</v>
      </c>
      <c r="L13" s="72">
        <v>28.504571236545299</v>
      </c>
      <c r="M13" s="72">
        <v>-8.3646153023693007E-2</v>
      </c>
      <c r="N13" s="71">
        <v>2352009.4092999999</v>
      </c>
      <c r="O13" s="71">
        <v>61748935.879299998</v>
      </c>
      <c r="P13" s="71">
        <v>8331</v>
      </c>
      <c r="Q13" s="71">
        <v>8796</v>
      </c>
      <c r="R13" s="72">
        <v>-5.2864938608458401</v>
      </c>
      <c r="S13" s="71">
        <v>23.931428904093099</v>
      </c>
      <c r="T13" s="71">
        <v>24.100735413824498</v>
      </c>
      <c r="U13" s="73">
        <v>-0.70746510962562403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126809.0582</v>
      </c>
      <c r="E14" s="71">
        <v>137083.66269999999</v>
      </c>
      <c r="F14" s="72">
        <v>92.504865789524899</v>
      </c>
      <c r="G14" s="71">
        <v>133567.74780000001</v>
      </c>
      <c r="H14" s="72">
        <v>-5.0601209583321198</v>
      </c>
      <c r="I14" s="71">
        <v>26779.037400000001</v>
      </c>
      <c r="J14" s="72">
        <v>21.117606092275199</v>
      </c>
      <c r="K14" s="71">
        <v>25816.595700000002</v>
      </c>
      <c r="L14" s="72">
        <v>19.328465235976701</v>
      </c>
      <c r="M14" s="72">
        <v>3.7279961741819002E-2</v>
      </c>
      <c r="N14" s="71">
        <v>1625037.9712</v>
      </c>
      <c r="O14" s="71">
        <v>31800655.238299999</v>
      </c>
      <c r="P14" s="71">
        <v>2507</v>
      </c>
      <c r="Q14" s="71">
        <v>2433</v>
      </c>
      <c r="R14" s="72">
        <v>3.0415125359638302</v>
      </c>
      <c r="S14" s="71">
        <v>50.581993697646602</v>
      </c>
      <c r="T14" s="71">
        <v>56.981673078503903</v>
      </c>
      <c r="U14" s="73">
        <v>-12.6520900285413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86311.857199999999</v>
      </c>
      <c r="E15" s="71">
        <v>134724.6023</v>
      </c>
      <c r="F15" s="72">
        <v>64.065401364335699</v>
      </c>
      <c r="G15" s="71">
        <v>103688.9025</v>
      </c>
      <c r="H15" s="72">
        <v>-16.7588284580406</v>
      </c>
      <c r="I15" s="71">
        <v>22686.1443</v>
      </c>
      <c r="J15" s="72">
        <v>26.2839255647485</v>
      </c>
      <c r="K15" s="71">
        <v>21930.545300000002</v>
      </c>
      <c r="L15" s="72">
        <v>21.1503302390533</v>
      </c>
      <c r="M15" s="72">
        <v>3.4454182039877997E-2</v>
      </c>
      <c r="N15" s="71">
        <v>1064501.5630000001</v>
      </c>
      <c r="O15" s="71">
        <v>25146512.428300001</v>
      </c>
      <c r="P15" s="71">
        <v>3488</v>
      </c>
      <c r="Q15" s="71">
        <v>3677</v>
      </c>
      <c r="R15" s="72">
        <v>-5.1400598313842796</v>
      </c>
      <c r="S15" s="71">
        <v>24.7453719036697</v>
      </c>
      <c r="T15" s="71">
        <v>23.730016888767999</v>
      </c>
      <c r="U15" s="73">
        <v>4.1032117797798398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703213.28529999999</v>
      </c>
      <c r="E16" s="71">
        <v>784113.33750000002</v>
      </c>
      <c r="F16" s="72">
        <v>89.682607305477703</v>
      </c>
      <c r="G16" s="71">
        <v>628661.71600000001</v>
      </c>
      <c r="H16" s="72">
        <v>11.8587735506388</v>
      </c>
      <c r="I16" s="71">
        <v>23823.737000000001</v>
      </c>
      <c r="J16" s="72">
        <v>3.38783943620128</v>
      </c>
      <c r="K16" s="71">
        <v>23929.154699999999</v>
      </c>
      <c r="L16" s="72">
        <v>3.8063642323020002</v>
      </c>
      <c r="M16" s="72">
        <v>-4.4054084367640004E-3</v>
      </c>
      <c r="N16" s="71">
        <v>8328965.0497000003</v>
      </c>
      <c r="O16" s="71">
        <v>181895991.29159999</v>
      </c>
      <c r="P16" s="71">
        <v>35419</v>
      </c>
      <c r="Q16" s="71">
        <v>37870</v>
      </c>
      <c r="R16" s="72">
        <v>-6.47214153683655</v>
      </c>
      <c r="S16" s="71">
        <v>19.854125901352401</v>
      </c>
      <c r="T16" s="71">
        <v>18.8688084473198</v>
      </c>
      <c r="U16" s="73">
        <v>4.9627843548906299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439313.1704</v>
      </c>
      <c r="E17" s="71">
        <v>560691.19629999995</v>
      </c>
      <c r="F17" s="72">
        <v>78.352072102973395</v>
      </c>
      <c r="G17" s="71">
        <v>486970.02429999999</v>
      </c>
      <c r="H17" s="72">
        <v>-9.7864039924233293</v>
      </c>
      <c r="I17" s="71">
        <v>59336.488499999999</v>
      </c>
      <c r="J17" s="72">
        <v>13.5066491282229</v>
      </c>
      <c r="K17" s="71">
        <v>56098.757700000002</v>
      </c>
      <c r="L17" s="72">
        <v>11.5199611681725</v>
      </c>
      <c r="M17" s="72">
        <v>5.7714839556955E-2</v>
      </c>
      <c r="N17" s="71">
        <v>7182165.8722000001</v>
      </c>
      <c r="O17" s="71">
        <v>188739477.40900001</v>
      </c>
      <c r="P17" s="71">
        <v>9903</v>
      </c>
      <c r="Q17" s="71">
        <v>10571</v>
      </c>
      <c r="R17" s="72">
        <v>-6.3191751016933102</v>
      </c>
      <c r="S17" s="71">
        <v>44.361624800565501</v>
      </c>
      <c r="T17" s="71">
        <v>40.631712524832103</v>
      </c>
      <c r="U17" s="73">
        <v>8.4079703854441608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1246743.5449999999</v>
      </c>
      <c r="E18" s="71">
        <v>1507388.4738</v>
      </c>
      <c r="F18" s="72">
        <v>82.708841593903401</v>
      </c>
      <c r="G18" s="71">
        <v>1355837.1832999999</v>
      </c>
      <c r="H18" s="72">
        <v>-8.0462196821062602</v>
      </c>
      <c r="I18" s="71">
        <v>190141.2525</v>
      </c>
      <c r="J18" s="72">
        <v>15.251031638587699</v>
      </c>
      <c r="K18" s="71">
        <v>185177.299</v>
      </c>
      <c r="L18" s="72">
        <v>13.657782902021699</v>
      </c>
      <c r="M18" s="72">
        <v>2.6806490465119001E-2</v>
      </c>
      <c r="N18" s="71">
        <v>15033579.1458</v>
      </c>
      <c r="O18" s="71">
        <v>425838169.7798</v>
      </c>
      <c r="P18" s="71">
        <v>60954</v>
      </c>
      <c r="Q18" s="71">
        <v>70008</v>
      </c>
      <c r="R18" s="72">
        <v>-12.9328076791224</v>
      </c>
      <c r="S18" s="71">
        <v>20.4538429799521</v>
      </c>
      <c r="T18" s="71">
        <v>18.988337925665601</v>
      </c>
      <c r="U18" s="73">
        <v>7.1649374434079496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454837.0649</v>
      </c>
      <c r="E19" s="71">
        <v>449962.21159999998</v>
      </c>
      <c r="F19" s="72">
        <v>101.08339171031</v>
      </c>
      <c r="G19" s="71">
        <v>395901.65970000002</v>
      </c>
      <c r="H19" s="72">
        <v>14.886374875179699</v>
      </c>
      <c r="I19" s="71">
        <v>29936.422200000001</v>
      </c>
      <c r="J19" s="72">
        <v>6.5817903838997402</v>
      </c>
      <c r="K19" s="71">
        <v>53417.786200000002</v>
      </c>
      <c r="L19" s="72">
        <v>13.492690644560099</v>
      </c>
      <c r="M19" s="72">
        <v>-0.43957950470062701</v>
      </c>
      <c r="N19" s="71">
        <v>5415206.3240999999</v>
      </c>
      <c r="O19" s="71">
        <v>126623151.5863</v>
      </c>
      <c r="P19" s="71">
        <v>8194</v>
      </c>
      <c r="Q19" s="71">
        <v>8798</v>
      </c>
      <c r="R19" s="72">
        <v>-6.8651966355990002</v>
      </c>
      <c r="S19" s="71">
        <v>55.508550756651204</v>
      </c>
      <c r="T19" s="71">
        <v>43.9538034780632</v>
      </c>
      <c r="U19" s="73">
        <v>20.816157368697802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759075.11109999998</v>
      </c>
      <c r="E20" s="71">
        <v>905828.92310000001</v>
      </c>
      <c r="F20" s="72">
        <v>83.798948316005706</v>
      </c>
      <c r="G20" s="71">
        <v>727881.75890000002</v>
      </c>
      <c r="H20" s="72">
        <v>4.2854971729392499</v>
      </c>
      <c r="I20" s="71">
        <v>68257.719400000002</v>
      </c>
      <c r="J20" s="72">
        <v>8.9922220346660495</v>
      </c>
      <c r="K20" s="71">
        <v>63487.450799999999</v>
      </c>
      <c r="L20" s="72">
        <v>8.7222203364382196</v>
      </c>
      <c r="M20" s="72">
        <v>7.5137189159279E-2</v>
      </c>
      <c r="N20" s="71">
        <v>8732887.7714000009</v>
      </c>
      <c r="O20" s="71">
        <v>195892175.87270001</v>
      </c>
      <c r="P20" s="71">
        <v>34725</v>
      </c>
      <c r="Q20" s="71">
        <v>38810</v>
      </c>
      <c r="R20" s="72">
        <v>-10.5256377222365</v>
      </c>
      <c r="S20" s="71">
        <v>21.8596144305256</v>
      </c>
      <c r="T20" s="71">
        <v>22.167127856222599</v>
      </c>
      <c r="U20" s="73">
        <v>-1.40676509493983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265455.14630000002</v>
      </c>
      <c r="E21" s="71">
        <v>310991.63530000002</v>
      </c>
      <c r="F21" s="72">
        <v>85.357648299423502</v>
      </c>
      <c r="G21" s="71">
        <v>265006.90470000001</v>
      </c>
      <c r="H21" s="72">
        <v>0.16914336647471101</v>
      </c>
      <c r="I21" s="71">
        <v>26933.480800000001</v>
      </c>
      <c r="J21" s="72">
        <v>10.146151308576099</v>
      </c>
      <c r="K21" s="71">
        <v>30281.101600000002</v>
      </c>
      <c r="L21" s="72">
        <v>11.4265330687439</v>
      </c>
      <c r="M21" s="72">
        <v>-0.110551486673787</v>
      </c>
      <c r="N21" s="71">
        <v>3023786.8169</v>
      </c>
      <c r="O21" s="71">
        <v>76474181.076499999</v>
      </c>
      <c r="P21" s="71">
        <v>24534</v>
      </c>
      <c r="Q21" s="71">
        <v>28099</v>
      </c>
      <c r="R21" s="72">
        <v>-12.6872842449909</v>
      </c>
      <c r="S21" s="71">
        <v>10.8198885750387</v>
      </c>
      <c r="T21" s="71">
        <v>10.661413370582601</v>
      </c>
      <c r="U21" s="73">
        <v>1.46466577134386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1096941.4961000001</v>
      </c>
      <c r="E22" s="71">
        <v>1262342.899</v>
      </c>
      <c r="F22" s="72">
        <v>86.897268322970902</v>
      </c>
      <c r="G22" s="71">
        <v>964117.43920000002</v>
      </c>
      <c r="H22" s="72">
        <v>13.776750787768499</v>
      </c>
      <c r="I22" s="71">
        <v>132037.91519999999</v>
      </c>
      <c r="J22" s="72">
        <v>12.036914973992699</v>
      </c>
      <c r="K22" s="71">
        <v>116856.6971</v>
      </c>
      <c r="L22" s="72">
        <v>12.120587425217099</v>
      </c>
      <c r="M22" s="72">
        <v>0.12991311988741799</v>
      </c>
      <c r="N22" s="71">
        <v>12729490.7368</v>
      </c>
      <c r="O22" s="71">
        <v>231625180.18489999</v>
      </c>
      <c r="P22" s="71">
        <v>65199</v>
      </c>
      <c r="Q22" s="71">
        <v>72997</v>
      </c>
      <c r="R22" s="72">
        <v>-10.6826307930463</v>
      </c>
      <c r="S22" s="71">
        <v>16.824514119848502</v>
      </c>
      <c r="T22" s="71">
        <v>16.603894453196698</v>
      </c>
      <c r="U22" s="73">
        <v>1.3112988885157999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2020225.9892</v>
      </c>
      <c r="E23" s="71">
        <v>2556964.1159999999</v>
      </c>
      <c r="F23" s="72">
        <v>79.0087735904699</v>
      </c>
      <c r="G23" s="71">
        <v>2141544.5617</v>
      </c>
      <c r="H23" s="72">
        <v>-5.66500341247602</v>
      </c>
      <c r="I23" s="71">
        <v>278947.47499999998</v>
      </c>
      <c r="J23" s="72">
        <v>13.807736188487601</v>
      </c>
      <c r="K23" s="71">
        <v>207604.40229999999</v>
      </c>
      <c r="L23" s="72">
        <v>9.6941434706919907</v>
      </c>
      <c r="M23" s="72">
        <v>0.343649132241932</v>
      </c>
      <c r="N23" s="71">
        <v>28242372.445599999</v>
      </c>
      <c r="O23" s="71">
        <v>518639607.13779998</v>
      </c>
      <c r="P23" s="71">
        <v>68035</v>
      </c>
      <c r="Q23" s="71">
        <v>76793</v>
      </c>
      <c r="R23" s="72">
        <v>-11.404685322881001</v>
      </c>
      <c r="S23" s="71">
        <v>29.693922087160999</v>
      </c>
      <c r="T23" s="71">
        <v>29.2122678447254</v>
      </c>
      <c r="U23" s="73">
        <v>1.6220634007921899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191222.3468</v>
      </c>
      <c r="E24" s="71">
        <v>233167.5797</v>
      </c>
      <c r="F24" s="72">
        <v>82.010692501089594</v>
      </c>
      <c r="G24" s="71">
        <v>202399.07939999999</v>
      </c>
      <c r="H24" s="72">
        <v>-5.52212620390012</v>
      </c>
      <c r="I24" s="71">
        <v>30764.456699999999</v>
      </c>
      <c r="J24" s="72">
        <v>16.088316671574301</v>
      </c>
      <c r="K24" s="71">
        <v>37868.876499999998</v>
      </c>
      <c r="L24" s="72">
        <v>18.710004320306201</v>
      </c>
      <c r="M24" s="72">
        <v>-0.18760577172127099</v>
      </c>
      <c r="N24" s="71">
        <v>2280133.3168000001</v>
      </c>
      <c r="O24" s="71">
        <v>48616961.505400002</v>
      </c>
      <c r="P24" s="71">
        <v>21310</v>
      </c>
      <c r="Q24" s="71">
        <v>23160</v>
      </c>
      <c r="R24" s="72">
        <v>-7.9879101899827303</v>
      </c>
      <c r="S24" s="71">
        <v>8.9733621210699201</v>
      </c>
      <c r="T24" s="71">
        <v>8.9656301899827309</v>
      </c>
      <c r="U24" s="73">
        <v>8.6165374615119E-2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166947.93489999999</v>
      </c>
      <c r="E25" s="71">
        <v>195866.33119999999</v>
      </c>
      <c r="F25" s="72">
        <v>85.235647125859899</v>
      </c>
      <c r="G25" s="71">
        <v>177553.9051</v>
      </c>
      <c r="H25" s="72">
        <v>-5.9733804187672597</v>
      </c>
      <c r="I25" s="71">
        <v>16270.378500000001</v>
      </c>
      <c r="J25" s="72">
        <v>9.7457800300110193</v>
      </c>
      <c r="K25" s="71">
        <v>14945.418100000001</v>
      </c>
      <c r="L25" s="72">
        <v>8.4173975737580093</v>
      </c>
      <c r="M25" s="72">
        <v>8.8653284313271005E-2</v>
      </c>
      <c r="N25" s="71">
        <v>2086226.9161</v>
      </c>
      <c r="O25" s="71">
        <v>56371302.873899996</v>
      </c>
      <c r="P25" s="71">
        <v>14357</v>
      </c>
      <c r="Q25" s="71">
        <v>16328</v>
      </c>
      <c r="R25" s="72">
        <v>-12.0712885840274</v>
      </c>
      <c r="S25" s="71">
        <v>11.6283300759212</v>
      </c>
      <c r="T25" s="71">
        <v>11.683071943900099</v>
      </c>
      <c r="U25" s="73">
        <v>-0.47076293518922302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475014.61040000001</v>
      </c>
      <c r="E26" s="71">
        <v>571848.65249999997</v>
      </c>
      <c r="F26" s="72">
        <v>83.066491163936107</v>
      </c>
      <c r="G26" s="71">
        <v>477599.9829</v>
      </c>
      <c r="H26" s="72">
        <v>-0.54132591971664001</v>
      </c>
      <c r="I26" s="71">
        <v>103041.2804</v>
      </c>
      <c r="J26" s="72">
        <v>21.692233911127701</v>
      </c>
      <c r="K26" s="71">
        <v>102175.5577</v>
      </c>
      <c r="L26" s="72">
        <v>21.393542997968101</v>
      </c>
      <c r="M26" s="72">
        <v>8.4728942957359998E-3</v>
      </c>
      <c r="N26" s="71">
        <v>5445964.0212000003</v>
      </c>
      <c r="O26" s="71">
        <v>114674664.1567</v>
      </c>
      <c r="P26" s="71">
        <v>33781</v>
      </c>
      <c r="Q26" s="71">
        <v>37872</v>
      </c>
      <c r="R26" s="72">
        <v>-10.802175749894401</v>
      </c>
      <c r="S26" s="71">
        <v>14.061591142950199</v>
      </c>
      <c r="T26" s="71">
        <v>14.022830368081999</v>
      </c>
      <c r="U26" s="73">
        <v>0.27564999205407897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178189.2444</v>
      </c>
      <c r="E27" s="71">
        <v>246673.96530000001</v>
      </c>
      <c r="F27" s="72">
        <v>72.236745447899096</v>
      </c>
      <c r="G27" s="71">
        <v>213887.6128</v>
      </c>
      <c r="H27" s="72">
        <v>-16.690245841109299</v>
      </c>
      <c r="I27" s="71">
        <v>49793.991499999996</v>
      </c>
      <c r="J27" s="72">
        <v>27.9444428128458</v>
      </c>
      <c r="K27" s="71">
        <v>69419.450599999996</v>
      </c>
      <c r="L27" s="72">
        <v>32.456040670719901</v>
      </c>
      <c r="M27" s="72">
        <v>-0.28270836099068702</v>
      </c>
      <c r="N27" s="71">
        <v>2158078.9498000001</v>
      </c>
      <c r="O27" s="71">
        <v>43751640.752700001</v>
      </c>
      <c r="P27" s="71">
        <v>25380</v>
      </c>
      <c r="Q27" s="71">
        <v>28591</v>
      </c>
      <c r="R27" s="72">
        <v>-11.2308068972754</v>
      </c>
      <c r="S27" s="71">
        <v>7.0208528132387702</v>
      </c>
      <c r="T27" s="71">
        <v>7.0801195236263199</v>
      </c>
      <c r="U27" s="73">
        <v>-0.84415258322733899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666199.90209999995</v>
      </c>
      <c r="E28" s="71">
        <v>837388.15229999996</v>
      </c>
      <c r="F28" s="72">
        <v>79.556881748349497</v>
      </c>
      <c r="G28" s="71">
        <v>645352.51069999998</v>
      </c>
      <c r="H28" s="72">
        <v>3.2303882071191001</v>
      </c>
      <c r="I28" s="71">
        <v>23363.283599999999</v>
      </c>
      <c r="J28" s="72">
        <v>3.5069479185382799</v>
      </c>
      <c r="K28" s="71">
        <v>36125.8439</v>
      </c>
      <c r="L28" s="72">
        <v>5.5978466498588597</v>
      </c>
      <c r="M28" s="72">
        <v>-0.35328061360526503</v>
      </c>
      <c r="N28" s="71">
        <v>7523610.5674000001</v>
      </c>
      <c r="O28" s="71">
        <v>152293000.48030001</v>
      </c>
      <c r="P28" s="71">
        <v>37549</v>
      </c>
      <c r="Q28" s="71">
        <v>40364</v>
      </c>
      <c r="R28" s="72">
        <v>-6.9740362699435199</v>
      </c>
      <c r="S28" s="71">
        <v>17.742147649737699</v>
      </c>
      <c r="T28" s="71">
        <v>17.554728319789898</v>
      </c>
      <c r="U28" s="73">
        <v>1.0563508637610299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509363.99359999999</v>
      </c>
      <c r="E29" s="71">
        <v>694928.80590000004</v>
      </c>
      <c r="F29" s="72">
        <v>73.297291647066501</v>
      </c>
      <c r="G29" s="71">
        <v>529324.68740000005</v>
      </c>
      <c r="H29" s="72">
        <v>-3.7709735206278201</v>
      </c>
      <c r="I29" s="71">
        <v>78713.860799999995</v>
      </c>
      <c r="J29" s="72">
        <v>15.453361798049199</v>
      </c>
      <c r="K29" s="71">
        <v>89056.103099999993</v>
      </c>
      <c r="L29" s="72">
        <v>16.824475642244501</v>
      </c>
      <c r="M29" s="72">
        <v>-0.116131763461364</v>
      </c>
      <c r="N29" s="71">
        <v>5948424.9687000001</v>
      </c>
      <c r="O29" s="71">
        <v>116871078.0274</v>
      </c>
      <c r="P29" s="71">
        <v>81242</v>
      </c>
      <c r="Q29" s="71">
        <v>89233</v>
      </c>
      <c r="R29" s="72">
        <v>-8.9552071543038991</v>
      </c>
      <c r="S29" s="71">
        <v>6.2697126313975504</v>
      </c>
      <c r="T29" s="71">
        <v>6.2730206818105403</v>
      </c>
      <c r="U29" s="73">
        <v>-5.2762392911310997E-2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887168.00890000002</v>
      </c>
      <c r="E30" s="71">
        <v>1114884.3081</v>
      </c>
      <c r="F30" s="72">
        <v>79.574894224847696</v>
      </c>
      <c r="G30" s="71">
        <v>915638.549</v>
      </c>
      <c r="H30" s="72">
        <v>-3.1093645119128701</v>
      </c>
      <c r="I30" s="71">
        <v>110059.5585</v>
      </c>
      <c r="J30" s="72">
        <v>12.4057176764594</v>
      </c>
      <c r="K30" s="71">
        <v>70599.284199999995</v>
      </c>
      <c r="L30" s="72">
        <v>7.71038793387455</v>
      </c>
      <c r="M30" s="72">
        <v>0.55893306493325601</v>
      </c>
      <c r="N30" s="71">
        <v>11400679.5593</v>
      </c>
      <c r="O30" s="71">
        <v>208129892.82229999</v>
      </c>
      <c r="P30" s="71">
        <v>59180</v>
      </c>
      <c r="Q30" s="71">
        <v>65491</v>
      </c>
      <c r="R30" s="72">
        <v>-9.6364385946160596</v>
      </c>
      <c r="S30" s="71">
        <v>14.991010626901</v>
      </c>
      <c r="T30" s="71">
        <v>15.352708495823901</v>
      </c>
      <c r="U30" s="73">
        <v>-2.4127650758503201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679734.46230000001</v>
      </c>
      <c r="E31" s="71">
        <v>729897.74250000005</v>
      </c>
      <c r="F31" s="72">
        <v>93.127355069193101</v>
      </c>
      <c r="G31" s="71">
        <v>523557.5208</v>
      </c>
      <c r="H31" s="72">
        <v>29.829949011401901</v>
      </c>
      <c r="I31" s="71">
        <v>39585.182099999998</v>
      </c>
      <c r="J31" s="72">
        <v>5.8236244144598199</v>
      </c>
      <c r="K31" s="71">
        <v>38703.494100000004</v>
      </c>
      <c r="L31" s="72">
        <v>7.3924053351121302</v>
      </c>
      <c r="M31" s="72">
        <v>2.2780578872852002E-2</v>
      </c>
      <c r="N31" s="71">
        <v>7472659.6262999997</v>
      </c>
      <c r="O31" s="71">
        <v>202250114.12979999</v>
      </c>
      <c r="P31" s="71">
        <v>32235</v>
      </c>
      <c r="Q31" s="71">
        <v>35871</v>
      </c>
      <c r="R31" s="72">
        <v>-10.1363218198545</v>
      </c>
      <c r="S31" s="71">
        <v>21.086845425779401</v>
      </c>
      <c r="T31" s="71">
        <v>21.761528401772999</v>
      </c>
      <c r="U31" s="73">
        <v>-3.1995443717188898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109790.54300000001</v>
      </c>
      <c r="E32" s="71">
        <v>132762.30350000001</v>
      </c>
      <c r="F32" s="72">
        <v>82.697075981360896</v>
      </c>
      <c r="G32" s="71">
        <v>106670.70879999999</v>
      </c>
      <c r="H32" s="72">
        <v>2.9247337297153302</v>
      </c>
      <c r="I32" s="71">
        <v>30965.211899999998</v>
      </c>
      <c r="J32" s="72">
        <v>28.203897215445998</v>
      </c>
      <c r="K32" s="71">
        <v>30785.077700000002</v>
      </c>
      <c r="L32" s="72">
        <v>28.859916697206799</v>
      </c>
      <c r="M32" s="72">
        <v>5.851347908081E-3</v>
      </c>
      <c r="N32" s="71">
        <v>1172259.5615999999</v>
      </c>
      <c r="O32" s="71">
        <v>21355924.666700002</v>
      </c>
      <c r="P32" s="71">
        <v>21078</v>
      </c>
      <c r="Q32" s="71">
        <v>23116</v>
      </c>
      <c r="R32" s="72">
        <v>-8.8164042221837704</v>
      </c>
      <c r="S32" s="71">
        <v>5.2087742195654201</v>
      </c>
      <c r="T32" s="71">
        <v>5.1460088380342599</v>
      </c>
      <c r="U32" s="73">
        <v>1.2049933225249001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1">
        <v>170.96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105014.5683</v>
      </c>
      <c r="E35" s="71">
        <v>124096.7934</v>
      </c>
      <c r="F35" s="72">
        <v>84.623111865193493</v>
      </c>
      <c r="G35" s="71">
        <v>95655.944300000003</v>
      </c>
      <c r="H35" s="72">
        <v>9.7836303519717607</v>
      </c>
      <c r="I35" s="71">
        <v>17924.563900000001</v>
      </c>
      <c r="J35" s="72">
        <v>17.0686450367477</v>
      </c>
      <c r="K35" s="71">
        <v>13411.0065</v>
      </c>
      <c r="L35" s="72">
        <v>14.020045066869899</v>
      </c>
      <c r="M35" s="72">
        <v>0.33655620105769102</v>
      </c>
      <c r="N35" s="71">
        <v>1295836.8753</v>
      </c>
      <c r="O35" s="71">
        <v>32092039.176399998</v>
      </c>
      <c r="P35" s="71">
        <v>7529</v>
      </c>
      <c r="Q35" s="71">
        <v>8440</v>
      </c>
      <c r="R35" s="72">
        <v>-10.7938388625592</v>
      </c>
      <c r="S35" s="71">
        <v>13.948010134147999</v>
      </c>
      <c r="T35" s="71">
        <v>13.834141623222701</v>
      </c>
      <c r="U35" s="73">
        <v>0.81637817746084795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179426.6</v>
      </c>
      <c r="E36" s="74"/>
      <c r="F36" s="74"/>
      <c r="G36" s="74"/>
      <c r="H36" s="74"/>
      <c r="I36" s="71">
        <v>4686.6000000000004</v>
      </c>
      <c r="J36" s="72">
        <v>2.6119872973126599</v>
      </c>
      <c r="K36" s="74"/>
      <c r="L36" s="74"/>
      <c r="M36" s="74"/>
      <c r="N36" s="71">
        <v>1116883.1100000001</v>
      </c>
      <c r="O36" s="71">
        <v>8190349.1900000004</v>
      </c>
      <c r="P36" s="71">
        <v>89</v>
      </c>
      <c r="Q36" s="71">
        <v>75</v>
      </c>
      <c r="R36" s="72">
        <v>18.6666666666667</v>
      </c>
      <c r="S36" s="71">
        <v>2016.02921348315</v>
      </c>
      <c r="T36" s="71">
        <v>1540.3427999999999</v>
      </c>
      <c r="U36" s="73">
        <v>23.595214310475701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131373.54</v>
      </c>
      <c r="E37" s="71">
        <v>116411.54059999999</v>
      </c>
      <c r="F37" s="72">
        <v>112.85267708243001</v>
      </c>
      <c r="G37" s="71">
        <v>220245.451</v>
      </c>
      <c r="H37" s="72">
        <v>-40.351303782433199</v>
      </c>
      <c r="I37" s="71">
        <v>-19516.2</v>
      </c>
      <c r="J37" s="72">
        <v>-14.855502866102301</v>
      </c>
      <c r="K37" s="71">
        <v>-22770.48</v>
      </c>
      <c r="L37" s="72">
        <v>-10.338683453671001</v>
      </c>
      <c r="M37" s="72">
        <v>-0.142916618358506</v>
      </c>
      <c r="N37" s="71">
        <v>2089156.46</v>
      </c>
      <c r="O37" s="71">
        <v>84718060.75</v>
      </c>
      <c r="P37" s="71">
        <v>64</v>
      </c>
      <c r="Q37" s="71">
        <v>78</v>
      </c>
      <c r="R37" s="72">
        <v>-17.948717948717999</v>
      </c>
      <c r="S37" s="71">
        <v>2052.7115625000001</v>
      </c>
      <c r="T37" s="71">
        <v>2178.89</v>
      </c>
      <c r="U37" s="73">
        <v>-6.14691512461338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295191.48</v>
      </c>
      <c r="E38" s="71">
        <v>108708.63129999999</v>
      </c>
      <c r="F38" s="72">
        <v>271.54373711630001</v>
      </c>
      <c r="G38" s="71">
        <v>150481.28</v>
      </c>
      <c r="H38" s="72">
        <v>96.1649183207373</v>
      </c>
      <c r="I38" s="71">
        <v>-36661.699999999997</v>
      </c>
      <c r="J38" s="72">
        <v>-12.4196335205881</v>
      </c>
      <c r="K38" s="71">
        <v>-18294.2</v>
      </c>
      <c r="L38" s="72">
        <v>-12.157126786800299</v>
      </c>
      <c r="M38" s="72">
        <v>1.00400673437483</v>
      </c>
      <c r="N38" s="71">
        <v>4750325.37</v>
      </c>
      <c r="O38" s="71">
        <v>71642089.159999996</v>
      </c>
      <c r="P38" s="71">
        <v>116</v>
      </c>
      <c r="Q38" s="71">
        <v>191</v>
      </c>
      <c r="R38" s="72">
        <v>-39.267015706806298</v>
      </c>
      <c r="S38" s="71">
        <v>2544.7541379310301</v>
      </c>
      <c r="T38" s="71">
        <v>1256.7413089005199</v>
      </c>
      <c r="U38" s="73">
        <v>50.614431069466903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142502.21</v>
      </c>
      <c r="E39" s="71">
        <v>67676.378899999996</v>
      </c>
      <c r="F39" s="72">
        <v>210.56417662440899</v>
      </c>
      <c r="G39" s="71">
        <v>263405.962</v>
      </c>
      <c r="H39" s="72">
        <v>-45.900157719284998</v>
      </c>
      <c r="I39" s="71">
        <v>-25578.31</v>
      </c>
      <c r="J39" s="72">
        <v>-17.949412854719899</v>
      </c>
      <c r="K39" s="71">
        <v>-36763.21</v>
      </c>
      <c r="L39" s="72">
        <v>-13.9568632846663</v>
      </c>
      <c r="M39" s="72">
        <v>-0.30424165898462102</v>
      </c>
      <c r="N39" s="71">
        <v>2141450.63</v>
      </c>
      <c r="O39" s="71">
        <v>52791293.109999999</v>
      </c>
      <c r="P39" s="71">
        <v>88</v>
      </c>
      <c r="Q39" s="71">
        <v>79</v>
      </c>
      <c r="R39" s="72">
        <v>11.3924050632911</v>
      </c>
      <c r="S39" s="71">
        <v>1619.3432954545499</v>
      </c>
      <c r="T39" s="71">
        <v>1629.60227848101</v>
      </c>
      <c r="U39" s="73">
        <v>-0.63352737219239497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21.68</v>
      </c>
      <c r="E40" s="74"/>
      <c r="F40" s="74"/>
      <c r="G40" s="71">
        <v>9.4</v>
      </c>
      <c r="H40" s="72">
        <v>130.63829787233999</v>
      </c>
      <c r="I40" s="71">
        <v>19.61</v>
      </c>
      <c r="J40" s="72">
        <v>90.452029520295198</v>
      </c>
      <c r="K40" s="71">
        <v>0</v>
      </c>
      <c r="L40" s="72">
        <v>0</v>
      </c>
      <c r="M40" s="74"/>
      <c r="N40" s="71">
        <v>130.30000000000001</v>
      </c>
      <c r="O40" s="71">
        <v>3244.52</v>
      </c>
      <c r="P40" s="71">
        <v>6</v>
      </c>
      <c r="Q40" s="71">
        <v>5</v>
      </c>
      <c r="R40" s="72">
        <v>20</v>
      </c>
      <c r="S40" s="71">
        <v>3.6133333333333302</v>
      </c>
      <c r="T40" s="71">
        <v>2.1999999999999999E-2</v>
      </c>
      <c r="U40" s="73">
        <v>99.391143911439102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107258.9831</v>
      </c>
      <c r="E41" s="71">
        <v>91658.195900000006</v>
      </c>
      <c r="F41" s="72">
        <v>117.020613428853</v>
      </c>
      <c r="G41" s="71">
        <v>208684.6159</v>
      </c>
      <c r="H41" s="72">
        <v>-48.602352580030299</v>
      </c>
      <c r="I41" s="71">
        <v>4446.8942999999999</v>
      </c>
      <c r="J41" s="72">
        <v>4.1459411337641097</v>
      </c>
      <c r="K41" s="71">
        <v>9800.4863000000005</v>
      </c>
      <c r="L41" s="72">
        <v>4.6963147032823498</v>
      </c>
      <c r="M41" s="72">
        <v>-0.54625779130980501</v>
      </c>
      <c r="N41" s="71">
        <v>1275637.5289</v>
      </c>
      <c r="O41" s="71">
        <v>36448495.0141</v>
      </c>
      <c r="P41" s="71">
        <v>185</v>
      </c>
      <c r="Q41" s="71">
        <v>171</v>
      </c>
      <c r="R41" s="72">
        <v>8.1871345029239908</v>
      </c>
      <c r="S41" s="71">
        <v>579.77828702702698</v>
      </c>
      <c r="T41" s="71">
        <v>467.916225146199</v>
      </c>
      <c r="U41" s="73">
        <v>19.2939377661816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306215.48749999999</v>
      </c>
      <c r="E42" s="71">
        <v>290404.89980000001</v>
      </c>
      <c r="F42" s="72">
        <v>105.444325392199</v>
      </c>
      <c r="G42" s="71">
        <v>395313.9767</v>
      </c>
      <c r="H42" s="72">
        <v>-22.538664062367801</v>
      </c>
      <c r="I42" s="71">
        <v>19896.5789</v>
      </c>
      <c r="J42" s="72">
        <v>6.4975743266414598</v>
      </c>
      <c r="K42" s="71">
        <v>21386.852800000001</v>
      </c>
      <c r="L42" s="72">
        <v>5.41009275172435</v>
      </c>
      <c r="M42" s="72">
        <v>-6.9681776647379998E-2</v>
      </c>
      <c r="N42" s="71">
        <v>4104155.2840999998</v>
      </c>
      <c r="O42" s="71">
        <v>88793450.024900004</v>
      </c>
      <c r="P42" s="71">
        <v>1655</v>
      </c>
      <c r="Q42" s="71">
        <v>1567</v>
      </c>
      <c r="R42" s="72">
        <v>5.6158264199106496</v>
      </c>
      <c r="S42" s="71">
        <v>185.024463746224</v>
      </c>
      <c r="T42" s="71">
        <v>194.13399272495201</v>
      </c>
      <c r="U42" s="73">
        <v>-4.9234186627467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61332.53</v>
      </c>
      <c r="E43" s="71">
        <v>49986.808799999999</v>
      </c>
      <c r="F43" s="72">
        <v>122.69743052691101</v>
      </c>
      <c r="G43" s="71">
        <v>76072.009999999995</v>
      </c>
      <c r="H43" s="72">
        <v>-19.3756941613611</v>
      </c>
      <c r="I43" s="71">
        <v>-5185.42</v>
      </c>
      <c r="J43" s="72">
        <v>-8.4545998673134797</v>
      </c>
      <c r="K43" s="71">
        <v>-7008.33</v>
      </c>
      <c r="L43" s="72">
        <v>-9.2127577541332197</v>
      </c>
      <c r="M43" s="72">
        <v>-0.26010618792208701</v>
      </c>
      <c r="N43" s="71">
        <v>957014.81</v>
      </c>
      <c r="O43" s="71">
        <v>38710942.990000002</v>
      </c>
      <c r="P43" s="71">
        <v>46</v>
      </c>
      <c r="Q43" s="71">
        <v>32</v>
      </c>
      <c r="R43" s="72">
        <v>43.75</v>
      </c>
      <c r="S43" s="71">
        <v>1333.3158695652201</v>
      </c>
      <c r="T43" s="71">
        <v>1408.440625</v>
      </c>
      <c r="U43" s="73">
        <v>-5.6344304563989098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33244.47</v>
      </c>
      <c r="E44" s="71">
        <v>10208.498900000001</v>
      </c>
      <c r="F44" s="72">
        <v>325.65483256309102</v>
      </c>
      <c r="G44" s="71">
        <v>37002.61</v>
      </c>
      <c r="H44" s="72">
        <v>-10.1564186958704</v>
      </c>
      <c r="I44" s="71">
        <v>4448.72</v>
      </c>
      <c r="J44" s="72">
        <v>13.381834632947999</v>
      </c>
      <c r="K44" s="71">
        <v>4394.07</v>
      </c>
      <c r="L44" s="72">
        <v>11.8750271940277</v>
      </c>
      <c r="M44" s="72">
        <v>1.2437216521357E-2</v>
      </c>
      <c r="N44" s="71">
        <v>498038.79</v>
      </c>
      <c r="O44" s="71">
        <v>14346697.23</v>
      </c>
      <c r="P44" s="71">
        <v>34</v>
      </c>
      <c r="Q44" s="71">
        <v>31</v>
      </c>
      <c r="R44" s="72">
        <v>9.6774193548386993</v>
      </c>
      <c r="S44" s="71">
        <v>977.77852941176502</v>
      </c>
      <c r="T44" s="71">
        <v>836.17419354838705</v>
      </c>
      <c r="U44" s="73">
        <v>14.482250489644899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37984.904900000001</v>
      </c>
      <c r="E45" s="77"/>
      <c r="F45" s="77"/>
      <c r="G45" s="76">
        <v>8032.3581000000004</v>
      </c>
      <c r="H45" s="78">
        <v>372.89854893297201</v>
      </c>
      <c r="I45" s="76">
        <v>3711.7545</v>
      </c>
      <c r="J45" s="78">
        <v>9.7716566877596698</v>
      </c>
      <c r="K45" s="76">
        <v>924.58680000000004</v>
      </c>
      <c r="L45" s="78">
        <v>11.5107766422914</v>
      </c>
      <c r="M45" s="78">
        <v>3.0145008559499198</v>
      </c>
      <c r="N45" s="76">
        <v>161688.6422</v>
      </c>
      <c r="O45" s="76">
        <v>3924929.8530000001</v>
      </c>
      <c r="P45" s="76">
        <v>22</v>
      </c>
      <c r="Q45" s="76">
        <v>19</v>
      </c>
      <c r="R45" s="78">
        <v>15.789473684210501</v>
      </c>
      <c r="S45" s="76">
        <v>1726.58658636364</v>
      </c>
      <c r="T45" s="76">
        <v>359.822368421053</v>
      </c>
      <c r="U45" s="79">
        <v>79.159900160068204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3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53552</v>
      </c>
      <c r="D2" s="32">
        <v>435885.804552991</v>
      </c>
      <c r="E2" s="32">
        <v>337979.79439487198</v>
      </c>
      <c r="F2" s="32">
        <v>97906.010158119694</v>
      </c>
      <c r="G2" s="32">
        <v>337979.79439487198</v>
      </c>
      <c r="H2" s="32">
        <v>0.22461389918059799</v>
      </c>
    </row>
    <row r="3" spans="1:8" ht="14.25" x14ac:dyDescent="0.2">
      <c r="A3" s="32">
        <v>2</v>
      </c>
      <c r="B3" s="33">
        <v>13</v>
      </c>
      <c r="C3" s="32">
        <v>7058</v>
      </c>
      <c r="D3" s="32">
        <v>57618.927829347303</v>
      </c>
      <c r="E3" s="32">
        <v>44394.148534097301</v>
      </c>
      <c r="F3" s="32">
        <v>13224.77929525</v>
      </c>
      <c r="G3" s="32">
        <v>44394.148534097301</v>
      </c>
      <c r="H3" s="32">
        <v>0.22952144014929299</v>
      </c>
    </row>
    <row r="4" spans="1:8" ht="14.25" x14ac:dyDescent="0.2">
      <c r="A4" s="32">
        <v>3</v>
      </c>
      <c r="B4" s="33">
        <v>14</v>
      </c>
      <c r="C4" s="32">
        <v>91379</v>
      </c>
      <c r="D4" s="32">
        <v>95073.5814282051</v>
      </c>
      <c r="E4" s="32">
        <v>69338.561150427398</v>
      </c>
      <c r="F4" s="32">
        <v>25735.020277777799</v>
      </c>
      <c r="G4" s="32">
        <v>69338.561150427398</v>
      </c>
      <c r="H4" s="32">
        <v>0.27068529333999702</v>
      </c>
    </row>
    <row r="5" spans="1:8" ht="14.25" x14ac:dyDescent="0.2">
      <c r="A5" s="32">
        <v>4</v>
      </c>
      <c r="B5" s="33">
        <v>15</v>
      </c>
      <c r="C5" s="32">
        <v>3042</v>
      </c>
      <c r="D5" s="32">
        <v>53552.005944444398</v>
      </c>
      <c r="E5" s="32">
        <v>41343.833215384599</v>
      </c>
      <c r="F5" s="32">
        <v>12208.172729059799</v>
      </c>
      <c r="G5" s="32">
        <v>41343.833215384599</v>
      </c>
      <c r="H5" s="32">
        <v>0.22796854223770299</v>
      </c>
    </row>
    <row r="6" spans="1:8" ht="14.25" x14ac:dyDescent="0.2">
      <c r="A6" s="32">
        <v>5</v>
      </c>
      <c r="B6" s="33">
        <v>16</v>
      </c>
      <c r="C6" s="32">
        <v>2165</v>
      </c>
      <c r="D6" s="32">
        <v>133225.30306410301</v>
      </c>
      <c r="E6" s="32">
        <v>110783.248208547</v>
      </c>
      <c r="F6" s="32">
        <v>22442.054855555602</v>
      </c>
      <c r="G6" s="32">
        <v>110783.248208547</v>
      </c>
      <c r="H6" s="32">
        <v>0.16845189569399899</v>
      </c>
    </row>
    <row r="7" spans="1:8" ht="14.25" x14ac:dyDescent="0.2">
      <c r="A7" s="32">
        <v>6</v>
      </c>
      <c r="B7" s="33">
        <v>17</v>
      </c>
      <c r="C7" s="32">
        <v>14572</v>
      </c>
      <c r="D7" s="32">
        <v>199372.92810598301</v>
      </c>
      <c r="E7" s="32">
        <v>139780.52670769201</v>
      </c>
      <c r="F7" s="32">
        <v>59592.401398290604</v>
      </c>
      <c r="G7" s="32">
        <v>139780.52670769201</v>
      </c>
      <c r="H7" s="32">
        <v>0.29889916331374899</v>
      </c>
    </row>
    <row r="8" spans="1:8" ht="14.25" x14ac:dyDescent="0.2">
      <c r="A8" s="32">
        <v>7</v>
      </c>
      <c r="B8" s="33">
        <v>18</v>
      </c>
      <c r="C8" s="32">
        <v>45138</v>
      </c>
      <c r="D8" s="32">
        <v>126809.05947777801</v>
      </c>
      <c r="E8" s="32">
        <v>100030.019820513</v>
      </c>
      <c r="F8" s="32">
        <v>26779.039657264999</v>
      </c>
      <c r="G8" s="32">
        <v>100030.019820513</v>
      </c>
      <c r="H8" s="32">
        <v>0.211176076595362</v>
      </c>
    </row>
    <row r="9" spans="1:8" ht="14.25" x14ac:dyDescent="0.2">
      <c r="A9" s="32">
        <v>8</v>
      </c>
      <c r="B9" s="33">
        <v>19</v>
      </c>
      <c r="C9" s="32">
        <v>14877</v>
      </c>
      <c r="D9" s="32">
        <v>86311.946647863195</v>
      </c>
      <c r="E9" s="32">
        <v>63625.712735042704</v>
      </c>
      <c r="F9" s="32">
        <v>22686.233912820499</v>
      </c>
      <c r="G9" s="32">
        <v>63625.712735042704</v>
      </c>
      <c r="H9" s="32">
        <v>0.26284002150219299</v>
      </c>
    </row>
    <row r="10" spans="1:8" ht="14.25" x14ac:dyDescent="0.2">
      <c r="A10" s="32">
        <v>9</v>
      </c>
      <c r="B10" s="33">
        <v>21</v>
      </c>
      <c r="C10" s="32">
        <v>156959</v>
      </c>
      <c r="D10" s="32">
        <v>703212.81979230803</v>
      </c>
      <c r="E10" s="32">
        <v>679389.548823077</v>
      </c>
      <c r="F10" s="32">
        <v>23823.270969230802</v>
      </c>
      <c r="G10" s="32">
        <v>679389.548823077</v>
      </c>
      <c r="H10" s="35">
        <v>3.3877754072041702E-2</v>
      </c>
    </row>
    <row r="11" spans="1:8" ht="14.25" x14ac:dyDescent="0.2">
      <c r="A11" s="32">
        <v>10</v>
      </c>
      <c r="B11" s="33">
        <v>22</v>
      </c>
      <c r="C11" s="32">
        <v>29552</v>
      </c>
      <c r="D11" s="32">
        <v>439313.07364188001</v>
      </c>
      <c r="E11" s="32">
        <v>379976.68238034198</v>
      </c>
      <c r="F11" s="32">
        <v>59336.391261538498</v>
      </c>
      <c r="G11" s="32">
        <v>379976.68238034198</v>
      </c>
      <c r="H11" s="32">
        <v>0.13506629968838199</v>
      </c>
    </row>
    <row r="12" spans="1:8" ht="14.25" x14ac:dyDescent="0.2">
      <c r="A12" s="32">
        <v>11</v>
      </c>
      <c r="B12" s="33">
        <v>23</v>
      </c>
      <c r="C12" s="32">
        <v>158178.95600000001</v>
      </c>
      <c r="D12" s="32">
        <v>1246743.5292243001</v>
      </c>
      <c r="E12" s="32">
        <v>1056602.2786507001</v>
      </c>
      <c r="F12" s="32">
        <v>190141.250573603</v>
      </c>
      <c r="G12" s="32">
        <v>1056602.2786507001</v>
      </c>
      <c r="H12" s="32">
        <v>0.15251031677052701</v>
      </c>
    </row>
    <row r="13" spans="1:8" ht="14.25" x14ac:dyDescent="0.2">
      <c r="A13" s="32">
        <v>12</v>
      </c>
      <c r="B13" s="33">
        <v>24</v>
      </c>
      <c r="C13" s="32">
        <v>15676.896000000001</v>
      </c>
      <c r="D13" s="32">
        <v>454837.05410085502</v>
      </c>
      <c r="E13" s="32">
        <v>424900.64308376098</v>
      </c>
      <c r="F13" s="32">
        <v>29936.411017094</v>
      </c>
      <c r="G13" s="32">
        <v>424900.64308376098</v>
      </c>
      <c r="H13" s="32">
        <v>6.5817880815084107E-2</v>
      </c>
    </row>
    <row r="14" spans="1:8" ht="14.25" x14ac:dyDescent="0.2">
      <c r="A14" s="32">
        <v>13</v>
      </c>
      <c r="B14" s="33">
        <v>25</v>
      </c>
      <c r="C14" s="32">
        <v>71091</v>
      </c>
      <c r="D14" s="32">
        <v>759075.31900000002</v>
      </c>
      <c r="E14" s="32">
        <v>690817.39170000004</v>
      </c>
      <c r="F14" s="32">
        <v>68257.927299999996</v>
      </c>
      <c r="G14" s="32">
        <v>690817.39170000004</v>
      </c>
      <c r="H14" s="32">
        <v>8.9922469604099997E-2</v>
      </c>
    </row>
    <row r="15" spans="1:8" ht="14.25" x14ac:dyDescent="0.2">
      <c r="A15" s="32">
        <v>14</v>
      </c>
      <c r="B15" s="33">
        <v>26</v>
      </c>
      <c r="C15" s="32">
        <v>51529</v>
      </c>
      <c r="D15" s="32">
        <v>265454.85366829298</v>
      </c>
      <c r="E15" s="32">
        <v>238521.66557622</v>
      </c>
      <c r="F15" s="32">
        <v>26933.1880920732</v>
      </c>
      <c r="G15" s="32">
        <v>238521.66557622</v>
      </c>
      <c r="H15" s="32">
        <v>0.101460522269178</v>
      </c>
    </row>
    <row r="16" spans="1:8" ht="14.25" x14ac:dyDescent="0.2">
      <c r="A16" s="32">
        <v>15</v>
      </c>
      <c r="B16" s="33">
        <v>27</v>
      </c>
      <c r="C16" s="32">
        <v>148720.52499999999</v>
      </c>
      <c r="D16" s="32">
        <v>1096942.4903162399</v>
      </c>
      <c r="E16" s="32">
        <v>964903.58044871804</v>
      </c>
      <c r="F16" s="32">
        <v>132038.909867521</v>
      </c>
      <c r="G16" s="32">
        <v>964903.58044871804</v>
      </c>
      <c r="H16" s="32">
        <v>0.120369947406683</v>
      </c>
    </row>
    <row r="17" spans="1:8" ht="14.25" x14ac:dyDescent="0.2">
      <c r="A17" s="32">
        <v>16</v>
      </c>
      <c r="B17" s="33">
        <v>29</v>
      </c>
      <c r="C17" s="32">
        <v>153639</v>
      </c>
      <c r="D17" s="32">
        <v>2020227.27434872</v>
      </c>
      <c r="E17" s="32">
        <v>1741278.54083248</v>
      </c>
      <c r="F17" s="32">
        <v>278948.73351623898</v>
      </c>
      <c r="G17" s="32">
        <v>1741278.54083248</v>
      </c>
      <c r="H17" s="32">
        <v>0.13807789700600201</v>
      </c>
    </row>
    <row r="18" spans="1:8" ht="14.25" x14ac:dyDescent="0.2">
      <c r="A18" s="32">
        <v>17</v>
      </c>
      <c r="B18" s="33">
        <v>31</v>
      </c>
      <c r="C18" s="32">
        <v>24111.403999999999</v>
      </c>
      <c r="D18" s="32">
        <v>191222.29423342401</v>
      </c>
      <c r="E18" s="32">
        <v>160457.87468083599</v>
      </c>
      <c r="F18" s="32">
        <v>30764.419552587999</v>
      </c>
      <c r="G18" s="32">
        <v>160457.87468083599</v>
      </c>
      <c r="H18" s="32">
        <v>0.160883016679185</v>
      </c>
    </row>
    <row r="19" spans="1:8" ht="14.25" x14ac:dyDescent="0.2">
      <c r="A19" s="32">
        <v>18</v>
      </c>
      <c r="B19" s="33">
        <v>32</v>
      </c>
      <c r="C19" s="32">
        <v>12369.082</v>
      </c>
      <c r="D19" s="32">
        <v>166947.93318084901</v>
      </c>
      <c r="E19" s="32">
        <v>150677.55019881399</v>
      </c>
      <c r="F19" s="32">
        <v>16270.3829820343</v>
      </c>
      <c r="G19" s="32">
        <v>150677.55019881399</v>
      </c>
      <c r="H19" s="32">
        <v>9.7457828150583806E-2</v>
      </c>
    </row>
    <row r="20" spans="1:8" ht="14.25" x14ac:dyDescent="0.2">
      <c r="A20" s="32">
        <v>19</v>
      </c>
      <c r="B20" s="33">
        <v>33</v>
      </c>
      <c r="C20" s="32">
        <v>37160.843999999997</v>
      </c>
      <c r="D20" s="32">
        <v>475014.57377438899</v>
      </c>
      <c r="E20" s="32">
        <v>371973.29584335501</v>
      </c>
      <c r="F20" s="32">
        <v>103041.277931034</v>
      </c>
      <c r="G20" s="32">
        <v>371973.29584335501</v>
      </c>
      <c r="H20" s="32">
        <v>0.21692235063923401</v>
      </c>
    </row>
    <row r="21" spans="1:8" ht="14.25" x14ac:dyDescent="0.2">
      <c r="A21" s="32">
        <v>20</v>
      </c>
      <c r="B21" s="33">
        <v>34</v>
      </c>
      <c r="C21" s="32">
        <v>33810.591</v>
      </c>
      <c r="D21" s="32">
        <v>178189.10842207901</v>
      </c>
      <c r="E21" s="32">
        <v>128395.25333252001</v>
      </c>
      <c r="F21" s="32">
        <v>49793.855089558099</v>
      </c>
      <c r="G21" s="32">
        <v>128395.25333252001</v>
      </c>
      <c r="H21" s="32">
        <v>0.27944387583785901</v>
      </c>
    </row>
    <row r="22" spans="1:8" ht="14.25" x14ac:dyDescent="0.2">
      <c r="A22" s="32">
        <v>21</v>
      </c>
      <c r="B22" s="33">
        <v>35</v>
      </c>
      <c r="C22" s="32">
        <v>27402.558000000001</v>
      </c>
      <c r="D22" s="32">
        <v>666199.90149026504</v>
      </c>
      <c r="E22" s="32">
        <v>642836.62100707996</v>
      </c>
      <c r="F22" s="32">
        <v>23363.280483185801</v>
      </c>
      <c r="G22" s="32">
        <v>642836.62100707996</v>
      </c>
      <c r="H22" s="32">
        <v>3.5069474538983E-2</v>
      </c>
    </row>
    <row r="23" spans="1:8" ht="14.25" x14ac:dyDescent="0.2">
      <c r="A23" s="32">
        <v>22</v>
      </c>
      <c r="B23" s="33">
        <v>36</v>
      </c>
      <c r="C23" s="32">
        <v>104795.11599999999</v>
      </c>
      <c r="D23" s="32">
        <v>509363.99433628301</v>
      </c>
      <c r="E23" s="32">
        <v>430650.13189784199</v>
      </c>
      <c r="F23" s="32">
        <v>78713.862438440803</v>
      </c>
      <c r="G23" s="32">
        <v>430650.13189784199</v>
      </c>
      <c r="H23" s="32">
        <v>0.154533620973755</v>
      </c>
    </row>
    <row r="24" spans="1:8" ht="14.25" x14ac:dyDescent="0.2">
      <c r="A24" s="32">
        <v>23</v>
      </c>
      <c r="B24" s="33">
        <v>37</v>
      </c>
      <c r="C24" s="32">
        <v>102495.632</v>
      </c>
      <c r="D24" s="32">
        <v>887167.98469645996</v>
      </c>
      <c r="E24" s="32">
        <v>777108.43715947901</v>
      </c>
      <c r="F24" s="32">
        <v>110059.547536981</v>
      </c>
      <c r="G24" s="32">
        <v>777108.43715947901</v>
      </c>
      <c r="H24" s="32">
        <v>0.124057167791776</v>
      </c>
    </row>
    <row r="25" spans="1:8" ht="14.25" x14ac:dyDescent="0.2">
      <c r="A25" s="32">
        <v>24</v>
      </c>
      <c r="B25" s="33">
        <v>38</v>
      </c>
      <c r="C25" s="32">
        <v>185378.07399999999</v>
      </c>
      <c r="D25" s="32">
        <v>679734.43020796496</v>
      </c>
      <c r="E25" s="32">
        <v>640149.29650177003</v>
      </c>
      <c r="F25" s="32">
        <v>39585.133706194698</v>
      </c>
      <c r="G25" s="32">
        <v>640149.29650177003</v>
      </c>
      <c r="H25" s="32">
        <v>5.8236175698917599E-2</v>
      </c>
    </row>
    <row r="26" spans="1:8" ht="14.25" x14ac:dyDescent="0.2">
      <c r="A26" s="32">
        <v>25</v>
      </c>
      <c r="B26" s="33">
        <v>39</v>
      </c>
      <c r="C26" s="32">
        <v>66242.744999999995</v>
      </c>
      <c r="D26" s="32">
        <v>109790.422182694</v>
      </c>
      <c r="E26" s="32">
        <v>78825.340969347206</v>
      </c>
      <c r="F26" s="32">
        <v>30965.081213346999</v>
      </c>
      <c r="G26" s="32">
        <v>78825.340969347206</v>
      </c>
      <c r="H26" s="32">
        <v>0.28203809219186998</v>
      </c>
    </row>
    <row r="27" spans="1:8" ht="14.25" x14ac:dyDescent="0.2">
      <c r="A27" s="32">
        <v>26</v>
      </c>
      <c r="B27" s="33">
        <v>42</v>
      </c>
      <c r="C27" s="32">
        <v>5628.9889999999996</v>
      </c>
      <c r="D27" s="32">
        <v>105014.5683</v>
      </c>
      <c r="E27" s="32">
        <v>87090.006800000003</v>
      </c>
      <c r="F27" s="32">
        <v>17924.5615</v>
      </c>
      <c r="G27" s="32">
        <v>87090.006800000003</v>
      </c>
      <c r="H27" s="32">
        <v>0.17068642751350499</v>
      </c>
    </row>
    <row r="28" spans="1:8" ht="14.25" x14ac:dyDescent="0.2">
      <c r="A28" s="32">
        <v>27</v>
      </c>
      <c r="B28" s="33">
        <v>75</v>
      </c>
      <c r="C28" s="32">
        <v>187</v>
      </c>
      <c r="D28" s="32">
        <v>107258.98290598299</v>
      </c>
      <c r="E28" s="32">
        <v>102812.08957265</v>
      </c>
      <c r="F28" s="32">
        <v>4446.8933333333298</v>
      </c>
      <c r="G28" s="32">
        <v>102812.08957265</v>
      </c>
      <c r="H28" s="32">
        <v>4.1459402400181498E-2</v>
      </c>
    </row>
    <row r="29" spans="1:8" ht="14.25" x14ac:dyDescent="0.2">
      <c r="A29" s="32">
        <v>28</v>
      </c>
      <c r="B29" s="33">
        <v>76</v>
      </c>
      <c r="C29" s="32">
        <v>1755</v>
      </c>
      <c r="D29" s="32">
        <v>306215.48224444402</v>
      </c>
      <c r="E29" s="32">
        <v>286318.90388888901</v>
      </c>
      <c r="F29" s="32">
        <v>19896.578355555601</v>
      </c>
      <c r="G29" s="32">
        <v>286318.90388888901</v>
      </c>
      <c r="H29" s="32">
        <v>6.4975742603610706E-2</v>
      </c>
    </row>
    <row r="30" spans="1:8" ht="14.25" x14ac:dyDescent="0.2">
      <c r="A30" s="32">
        <v>29</v>
      </c>
      <c r="B30" s="33">
        <v>99</v>
      </c>
      <c r="C30" s="32">
        <v>23</v>
      </c>
      <c r="D30" s="32">
        <v>37984.905075259099</v>
      </c>
      <c r="E30" s="32">
        <v>34273.1503668406</v>
      </c>
      <c r="F30" s="32">
        <v>3711.7547084184298</v>
      </c>
      <c r="G30" s="32">
        <v>34273.1503668406</v>
      </c>
      <c r="H30" s="32">
        <v>9.7716571913615893E-2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97</v>
      </c>
      <c r="D32" s="38">
        <v>179426.6</v>
      </c>
      <c r="E32" s="38">
        <v>174740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58</v>
      </c>
      <c r="D33" s="38">
        <v>131373.54</v>
      </c>
      <c r="E33" s="38">
        <v>150889.74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112</v>
      </c>
      <c r="D34" s="38">
        <v>295191.48</v>
      </c>
      <c r="E34" s="38">
        <v>331853.18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84</v>
      </c>
      <c r="D35" s="38">
        <v>142502.21</v>
      </c>
      <c r="E35" s="38">
        <v>168080.52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34</v>
      </c>
      <c r="D36" s="38">
        <v>21.68</v>
      </c>
      <c r="E36" s="38">
        <v>2.0699999999999998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40</v>
      </c>
      <c r="D37" s="38">
        <v>61332.53</v>
      </c>
      <c r="E37" s="38">
        <v>66517.95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28</v>
      </c>
      <c r="D38" s="38">
        <v>33244.47</v>
      </c>
      <c r="E38" s="38">
        <v>28795.75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2015-06-11T01:02:58Z</dcterms:modified>
</cp:coreProperties>
</file>