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<sst xmlns="http://schemas.openxmlformats.org/spreadsheetml/2006/main" count="117" uniqueCount="74">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</sst>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15276787.792500002</v>
      </c>
      <c r="F3" s="25">
        <f>RA!I7</f>
        <v>1485162.8417</v>
      </c>
      <c r="G3" s="16">
        <f>SUM(G4:G40)</f>
        <v>13791624.950800005</v>
      </c>
      <c r="H3" s="27">
        <f>RA!J7</f>
        <v>9.7216958294670306</v>
      </c>
      <c r="I3" s="20">
        <f>SUM(I4:I40)</f>
        <v>15276792.661709461</v>
      </c>
      <c r="J3" s="21">
        <f>SUM(J4:J40)</f>
        <v>13791624.752898483</v>
      </c>
      <c r="K3" s="22">
        <f>E3-I3</f>
        <v>-4.8692094590514898</v>
      </c>
      <c r="L3" s="22">
        <f>G3-J3</f>
        <v>0.1979015227407217</v>
      </c>
    </row>
    <row r="4" spans="1:13" x14ac:dyDescent="0.15">
      <c r="A4" s="44">
        <f>RA!A8</f>
        <v>42166</v>
      </c>
      <c r="B4" s="12">
        <v>12</v>
      </c>
      <c r="C4" s="41" t="s">
        <v>6</v>
      </c>
      <c r="D4" s="41"/>
      <c r="E4" s="15">
        <f>VLOOKUP(C4,RA!B8:D36,3,0)</f>
        <v>520753.49339999998</v>
      </c>
      <c r="F4" s="25">
        <f>VLOOKUP(C4,RA!B8:I39,8,0)</f>
        <v>81983.260699999999</v>
      </c>
      <c r="G4" s="16">
        <f t="shared" ref="G4:G40" si="0">E4-F4</f>
        <v>438770.23269999999</v>
      </c>
      <c r="H4" s="27">
        <f>RA!J8</f>
        <v>15.7431993714975</v>
      </c>
      <c r="I4" s="20">
        <f>VLOOKUP(B4,RMS!B:D,3,FALSE)</f>
        <v>520754.09650598298</v>
      </c>
      <c r="J4" s="21">
        <f>VLOOKUP(B4,RMS!B:E,4,FALSE)</f>
        <v>438770.24374273501</v>
      </c>
      <c r="K4" s="22">
        <f t="shared" ref="K4:K40" si="1">E4-I4</f>
        <v>-0.60310598299838603</v>
      </c>
      <c r="L4" s="22">
        <f t="shared" ref="L4:L40" si="2">G4-J4</f>
        <v>-1.1042735015507787E-2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57400.333500000001</v>
      </c>
      <c r="F5" s="25">
        <f>VLOOKUP(C5,RA!B9:I40,8,0)</f>
        <v>13184.540300000001</v>
      </c>
      <c r="G5" s="16">
        <f t="shared" si="0"/>
        <v>44215.7932</v>
      </c>
      <c r="H5" s="27">
        <f>RA!J9</f>
        <v>22.969448949281801</v>
      </c>
      <c r="I5" s="20">
        <f>VLOOKUP(B5,RMS!B:D,3,FALSE)</f>
        <v>57400.357849413798</v>
      </c>
      <c r="J5" s="21">
        <f>VLOOKUP(B5,RMS!B:E,4,FALSE)</f>
        <v>44215.7817340443</v>
      </c>
      <c r="K5" s="22">
        <f t="shared" si="1"/>
        <v>-2.4349413797608577E-2</v>
      </c>
      <c r="L5" s="22">
        <f t="shared" si="2"/>
        <v>1.1465955700259656E-2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101460.9495</v>
      </c>
      <c r="F6" s="25">
        <f>VLOOKUP(C6,RA!B10:I41,8,0)</f>
        <v>29730.589499999998</v>
      </c>
      <c r="G6" s="16">
        <f t="shared" si="0"/>
        <v>71730.36</v>
      </c>
      <c r="H6" s="27">
        <f>RA!J10</f>
        <v>29.3024948480302</v>
      </c>
      <c r="I6" s="20">
        <f>VLOOKUP(B6,RMS!B:D,3,FALSE)</f>
        <v>101462.981641026</v>
      </c>
      <c r="J6" s="21">
        <f>VLOOKUP(B6,RMS!B:E,4,FALSE)</f>
        <v>71730.359965811993</v>
      </c>
      <c r="K6" s="22">
        <f>E6-I6</f>
        <v>-2.0321410259930417</v>
      </c>
      <c r="L6" s="22">
        <f t="shared" si="2"/>
        <v>3.4188007703050971E-5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60373.159299999999</v>
      </c>
      <c r="F7" s="25">
        <f>VLOOKUP(C7,RA!B11:I42,8,0)</f>
        <v>13487.414500000001</v>
      </c>
      <c r="G7" s="16">
        <f t="shared" si="0"/>
        <v>46885.7448</v>
      </c>
      <c r="H7" s="27">
        <f>RA!J11</f>
        <v>22.340083998221399</v>
      </c>
      <c r="I7" s="20">
        <f>VLOOKUP(B7,RMS!B:D,3,FALSE)</f>
        <v>60373.1799777778</v>
      </c>
      <c r="J7" s="21">
        <f>VLOOKUP(B7,RMS!B:E,4,FALSE)</f>
        <v>46885.744387179497</v>
      </c>
      <c r="K7" s="22">
        <f t="shared" si="1"/>
        <v>-2.0677777800301556E-2</v>
      </c>
      <c r="L7" s="22">
        <f t="shared" si="2"/>
        <v>4.128205036977306E-4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137273.74669999999</v>
      </c>
      <c r="F8" s="25">
        <f>VLOOKUP(C8,RA!B12:I43,8,0)</f>
        <v>19245.826400000002</v>
      </c>
      <c r="G8" s="16">
        <f t="shared" si="0"/>
        <v>118027.92029999998</v>
      </c>
      <c r="H8" s="27">
        <f>RA!J12</f>
        <v>14.0200343202259</v>
      </c>
      <c r="I8" s="20">
        <f>VLOOKUP(B8,RMS!B:D,3,FALSE)</f>
        <v>137273.76300085499</v>
      </c>
      <c r="J8" s="21">
        <f>VLOOKUP(B8,RMS!B:E,4,FALSE)</f>
        <v>118027.920739316</v>
      </c>
      <c r="K8" s="22">
        <f t="shared" si="1"/>
        <v>-1.6300855000736192E-2</v>
      </c>
      <c r="L8" s="22">
        <f t="shared" si="2"/>
        <v>-4.3931601976510137E-4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220277.88680000001</v>
      </c>
      <c r="F9" s="25">
        <f>VLOOKUP(C9,RA!B13:I44,8,0)</f>
        <v>64128.855000000003</v>
      </c>
      <c r="G9" s="16">
        <f t="shared" si="0"/>
        <v>156149.0318</v>
      </c>
      <c r="H9" s="27">
        <f>RA!J13</f>
        <v>29.112706650498001</v>
      </c>
      <c r="I9" s="20">
        <f>VLOOKUP(B9,RMS!B:D,3,FALSE)</f>
        <v>220278.10679316201</v>
      </c>
      <c r="J9" s="21">
        <f>VLOOKUP(B9,RMS!B:E,4,FALSE)</f>
        <v>156149.03074957299</v>
      </c>
      <c r="K9" s="22">
        <f t="shared" si="1"/>
        <v>-0.21999316199799068</v>
      </c>
      <c r="L9" s="22">
        <f t="shared" si="2"/>
        <v>1.0504270030651242E-3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138045.7286</v>
      </c>
      <c r="F10" s="25">
        <f>VLOOKUP(C10,RA!B14:I45,8,0)</f>
        <v>22333.53</v>
      </c>
      <c r="G10" s="16">
        <f t="shared" si="0"/>
        <v>115712.1986</v>
      </c>
      <c r="H10" s="27">
        <f>RA!J14</f>
        <v>16.178356423264201</v>
      </c>
      <c r="I10" s="20">
        <f>VLOOKUP(B10,RMS!B:D,3,FALSE)</f>
        <v>138045.723494017</v>
      </c>
      <c r="J10" s="21">
        <f>VLOOKUP(B10,RMS!B:E,4,FALSE)</f>
        <v>115712.199704274</v>
      </c>
      <c r="K10" s="22">
        <f t="shared" si="1"/>
        <v>5.1059830002486706E-3</v>
      </c>
      <c r="L10" s="22">
        <f t="shared" si="2"/>
        <v>-1.1042739934055135E-3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91645.37</v>
      </c>
      <c r="F11" s="25">
        <f>VLOOKUP(C11,RA!B15:I46,8,0)</f>
        <v>24420.3567</v>
      </c>
      <c r="G11" s="16">
        <f t="shared" si="0"/>
        <v>67225.013299999991</v>
      </c>
      <c r="H11" s="27">
        <f>RA!J15</f>
        <v>26.646579854497801</v>
      </c>
      <c r="I11" s="20">
        <f>VLOOKUP(B11,RMS!B:D,3,FALSE)</f>
        <v>91645.4532786325</v>
      </c>
      <c r="J11" s="21">
        <f>VLOOKUP(B11,RMS!B:E,4,FALSE)</f>
        <v>67225.013388888896</v>
      </c>
      <c r="K11" s="22">
        <f t="shared" si="1"/>
        <v>-8.3278632504516281E-2</v>
      </c>
      <c r="L11" s="22">
        <f t="shared" si="2"/>
        <v>-8.8888904429040849E-5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675940.8922</v>
      </c>
      <c r="F12" s="25">
        <f>VLOOKUP(C12,RA!B16:I47,8,0)</f>
        <v>37716.448700000001</v>
      </c>
      <c r="G12" s="16">
        <f t="shared" si="0"/>
        <v>638224.44350000005</v>
      </c>
      <c r="H12" s="27">
        <f>RA!J16</f>
        <v>5.5798442046084</v>
      </c>
      <c r="I12" s="20">
        <f>VLOOKUP(B12,RMS!B:D,3,FALSE)</f>
        <v>675940.40531794901</v>
      </c>
      <c r="J12" s="21">
        <f>VLOOKUP(B12,RMS!B:E,4,FALSE)</f>
        <v>638224.44341282104</v>
      </c>
      <c r="K12" s="22">
        <f t="shared" si="1"/>
        <v>0.48688205098733306</v>
      </c>
      <c r="L12" s="22">
        <f t="shared" si="2"/>
        <v>8.7179010733962059E-5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436818.1116</v>
      </c>
      <c r="F13" s="25">
        <f>VLOOKUP(C13,RA!B17:I48,8,0)</f>
        <v>55053.092400000001</v>
      </c>
      <c r="G13" s="16">
        <f t="shared" si="0"/>
        <v>381765.01919999998</v>
      </c>
      <c r="H13" s="27">
        <f>RA!J17</f>
        <v>12.603207362063999</v>
      </c>
      <c r="I13" s="20">
        <f>VLOOKUP(B13,RMS!B:D,3,FALSE)</f>
        <v>436818.02597094001</v>
      </c>
      <c r="J13" s="21">
        <f>VLOOKUP(B13,RMS!B:E,4,FALSE)</f>
        <v>381765.019860684</v>
      </c>
      <c r="K13" s="22">
        <f t="shared" si="1"/>
        <v>8.5629059991333634E-2</v>
      </c>
      <c r="L13" s="22">
        <f t="shared" si="2"/>
        <v>-6.6068401793017983E-4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1278622.1137999999</v>
      </c>
      <c r="F14" s="25">
        <f>VLOOKUP(C14,RA!B18:I49,8,0)</f>
        <v>199961.09669999999</v>
      </c>
      <c r="G14" s="16">
        <f t="shared" si="0"/>
        <v>1078661.0170999998</v>
      </c>
      <c r="H14" s="27">
        <f>RA!J18</f>
        <v>15.638795430006001</v>
      </c>
      <c r="I14" s="20">
        <f>VLOOKUP(B14,RMS!B:D,3,FALSE)</f>
        <v>1278621.90041083</v>
      </c>
      <c r="J14" s="21">
        <f>VLOOKUP(B14,RMS!B:E,4,FALSE)</f>
        <v>1078661.03209348</v>
      </c>
      <c r="K14" s="22">
        <f t="shared" si="1"/>
        <v>0.21338916989043355</v>
      </c>
      <c r="L14" s="22">
        <f t="shared" si="2"/>
        <v>-1.4993480173870921E-2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396004.27350000001</v>
      </c>
      <c r="F15" s="25">
        <f>VLOOKUP(C15,RA!B19:I50,8,0)</f>
        <v>26589.229899999998</v>
      </c>
      <c r="G15" s="16">
        <f t="shared" si="0"/>
        <v>369415.04360000003</v>
      </c>
      <c r="H15" s="27">
        <f>RA!J19</f>
        <v>6.71437953560367</v>
      </c>
      <c r="I15" s="20">
        <f>VLOOKUP(B15,RMS!B:D,3,FALSE)</f>
        <v>396004.24910598301</v>
      </c>
      <c r="J15" s="21">
        <f>VLOOKUP(B15,RMS!B:E,4,FALSE)</f>
        <v>369415.04364273499</v>
      </c>
      <c r="K15" s="22">
        <f t="shared" si="1"/>
        <v>2.4394017003942281E-2</v>
      </c>
      <c r="L15" s="22">
        <f t="shared" si="2"/>
        <v>-4.2734958697110415E-5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837441.28749999998</v>
      </c>
      <c r="F16" s="25">
        <f>VLOOKUP(C16,RA!B20:I51,8,0)</f>
        <v>64901.6613</v>
      </c>
      <c r="G16" s="16">
        <f t="shared" si="0"/>
        <v>772539.62619999994</v>
      </c>
      <c r="H16" s="27">
        <f>RA!J20</f>
        <v>7.7499954049017399</v>
      </c>
      <c r="I16" s="20">
        <f>VLOOKUP(B16,RMS!B:D,3,FALSE)</f>
        <v>837441.50029999996</v>
      </c>
      <c r="J16" s="21">
        <f>VLOOKUP(B16,RMS!B:E,4,FALSE)</f>
        <v>772539.62620000006</v>
      </c>
      <c r="K16" s="22">
        <f t="shared" si="1"/>
        <v>-0.21279999997932464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284214.60379999998</v>
      </c>
      <c r="F17" s="25">
        <f>VLOOKUP(C17,RA!B21:I52,8,0)</f>
        <v>32350.579900000001</v>
      </c>
      <c r="G17" s="16">
        <f t="shared" si="0"/>
        <v>251864.02389999997</v>
      </c>
      <c r="H17" s="27">
        <f>RA!J21</f>
        <v>11.3824481456853</v>
      </c>
      <c r="I17" s="20">
        <f>VLOOKUP(B17,RMS!B:D,3,FALSE)</f>
        <v>284214.42596020701</v>
      </c>
      <c r="J17" s="21">
        <f>VLOOKUP(B17,RMS!B:E,4,FALSE)</f>
        <v>251864.023903275</v>
      </c>
      <c r="K17" s="22">
        <f t="shared" si="1"/>
        <v>0.17783979297382757</v>
      </c>
      <c r="L17" s="22">
        <f t="shared" si="2"/>
        <v>-3.2750249374657869E-6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1208451.6527</v>
      </c>
      <c r="F18" s="25">
        <f>VLOOKUP(C18,RA!B22:I53,8,0)</f>
        <v>148124.60680000001</v>
      </c>
      <c r="G18" s="16">
        <f t="shared" si="0"/>
        <v>1060327.0459</v>
      </c>
      <c r="H18" s="27">
        <f>RA!J22</f>
        <v>12.257387911965701</v>
      </c>
      <c r="I18" s="20">
        <f>VLOOKUP(B18,RMS!B:D,3,FALSE)</f>
        <v>1208453.03495812</v>
      </c>
      <c r="J18" s="21">
        <f>VLOOKUP(B18,RMS!B:E,4,FALSE)</f>
        <v>1060327.0431743599</v>
      </c>
      <c r="K18" s="22">
        <f t="shared" si="1"/>
        <v>-1.3822581199929118</v>
      </c>
      <c r="L18" s="22">
        <f t="shared" si="2"/>
        <v>2.7256400790065527E-3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2141655.8237000001</v>
      </c>
      <c r="F19" s="25">
        <f>VLOOKUP(C19,RA!B23:I54,8,0)</f>
        <v>245802.78219999999</v>
      </c>
      <c r="G19" s="16">
        <f t="shared" si="0"/>
        <v>1895853.0415000001</v>
      </c>
      <c r="H19" s="27">
        <f>RA!J23</f>
        <v>11.4772308173842</v>
      </c>
      <c r="I19" s="20">
        <f>VLOOKUP(B19,RMS!B:D,3,FALSE)</f>
        <v>2141657.3634453001</v>
      </c>
      <c r="J19" s="21">
        <f>VLOOKUP(B19,RMS!B:E,4,FALSE)</f>
        <v>1895853.07141111</v>
      </c>
      <c r="K19" s="22">
        <f t="shared" si="1"/>
        <v>-1.5397453000769019</v>
      </c>
      <c r="L19" s="22">
        <f t="shared" si="2"/>
        <v>-2.9911109944805503E-2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195479.21890000001</v>
      </c>
      <c r="F20" s="25">
        <f>VLOOKUP(C20,RA!B24:I55,8,0)</f>
        <v>34469.888400000003</v>
      </c>
      <c r="G20" s="16">
        <f t="shared" si="0"/>
        <v>161009.33050000001</v>
      </c>
      <c r="H20" s="27">
        <f>RA!J24</f>
        <v>17.633530865310799</v>
      </c>
      <c r="I20" s="20">
        <f>VLOOKUP(B20,RMS!B:D,3,FALSE)</f>
        <v>195479.22063142</v>
      </c>
      <c r="J20" s="21">
        <f>VLOOKUP(B20,RMS!B:E,4,FALSE)</f>
        <v>161009.32244176301</v>
      </c>
      <c r="K20" s="22">
        <f t="shared" si="1"/>
        <v>-1.7314199940301478E-3</v>
      </c>
      <c r="L20" s="22">
        <f t="shared" si="2"/>
        <v>8.0582369992043823E-3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190355.2439</v>
      </c>
      <c r="F21" s="25">
        <f>VLOOKUP(C21,RA!B25:I56,8,0)</f>
        <v>15352.277099999999</v>
      </c>
      <c r="G21" s="16">
        <f t="shared" si="0"/>
        <v>175002.96679999999</v>
      </c>
      <c r="H21" s="27">
        <f>RA!J25</f>
        <v>8.0650665489757003</v>
      </c>
      <c r="I21" s="20">
        <f>VLOOKUP(B21,RMS!B:D,3,FALSE)</f>
        <v>190355.23625967</v>
      </c>
      <c r="J21" s="21">
        <f>VLOOKUP(B21,RMS!B:E,4,FALSE)</f>
        <v>175002.95558125401</v>
      </c>
      <c r="K21" s="22">
        <f t="shared" si="1"/>
        <v>7.6403300045058131E-3</v>
      </c>
      <c r="L21" s="22">
        <f t="shared" si="2"/>
        <v>1.1218745989026502E-2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592485.68929999997</v>
      </c>
      <c r="F22" s="25">
        <f>VLOOKUP(C22,RA!B26:I57,8,0)</f>
        <v>110877.5028</v>
      </c>
      <c r="G22" s="16">
        <f t="shared" si="0"/>
        <v>481608.18649999995</v>
      </c>
      <c r="H22" s="27">
        <f>RA!J26</f>
        <v>18.713954581923801</v>
      </c>
      <c r="I22" s="20">
        <f>VLOOKUP(B22,RMS!B:D,3,FALSE)</f>
        <v>592485.70323753904</v>
      </c>
      <c r="J22" s="21">
        <f>VLOOKUP(B22,RMS!B:E,4,FALSE)</f>
        <v>481608.17090666899</v>
      </c>
      <c r="K22" s="22">
        <f t="shared" si="1"/>
        <v>-1.3937539071775973E-2</v>
      </c>
      <c r="L22" s="22">
        <f t="shared" si="2"/>
        <v>1.559333095792681E-2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190196.9651</v>
      </c>
      <c r="F23" s="25">
        <f>VLOOKUP(C23,RA!B27:I58,8,0)</f>
        <v>54807.376700000001</v>
      </c>
      <c r="G23" s="16">
        <f t="shared" si="0"/>
        <v>135389.58840000001</v>
      </c>
      <c r="H23" s="27">
        <f>RA!J27</f>
        <v>28.816115268287199</v>
      </c>
      <c r="I23" s="20">
        <f>VLOOKUP(B23,RMS!B:D,3,FALSE)</f>
        <v>190196.88172844</v>
      </c>
      <c r="J23" s="21">
        <f>VLOOKUP(B23,RMS!B:E,4,FALSE)</f>
        <v>135389.58880343</v>
      </c>
      <c r="K23" s="22">
        <f t="shared" si="1"/>
        <v>8.3371560001978651E-2</v>
      </c>
      <c r="L23" s="22">
        <f t="shared" si="2"/>
        <v>-4.0342999272979796E-4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721048.91200000001</v>
      </c>
      <c r="F24" s="25">
        <f>VLOOKUP(C24,RA!B28:I59,8,0)</f>
        <v>14181.3927</v>
      </c>
      <c r="G24" s="16">
        <f t="shared" si="0"/>
        <v>706867.51930000004</v>
      </c>
      <c r="H24" s="27">
        <f>RA!J28</f>
        <v>1.96677263691648</v>
      </c>
      <c r="I24" s="20">
        <f>VLOOKUP(B24,RMS!B:D,3,FALSE)</f>
        <v>721048.91132566403</v>
      </c>
      <c r="J24" s="21">
        <f>VLOOKUP(B24,RMS!B:E,4,FALSE)</f>
        <v>706867.52251769905</v>
      </c>
      <c r="K24" s="22">
        <f t="shared" si="1"/>
        <v>6.7433598451316357E-4</v>
      </c>
      <c r="L24" s="22">
        <f t="shared" si="2"/>
        <v>-3.2176990061998367E-3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550623.04040000006</v>
      </c>
      <c r="F25" s="25">
        <f>VLOOKUP(C25,RA!B29:I60,8,0)</f>
        <v>72229.938599999994</v>
      </c>
      <c r="G25" s="16">
        <f t="shared" si="0"/>
        <v>478393.10180000006</v>
      </c>
      <c r="H25" s="27">
        <f>RA!J29</f>
        <v>13.117856192056299</v>
      </c>
      <c r="I25" s="20">
        <f>VLOOKUP(B25,RMS!B:D,3,FALSE)</f>
        <v>550623.041012389</v>
      </c>
      <c r="J25" s="21">
        <f>VLOOKUP(B25,RMS!B:E,4,FALSE)</f>
        <v>478393.05272117601</v>
      </c>
      <c r="K25" s="22">
        <f t="shared" si="1"/>
        <v>-6.1238894704729319E-4</v>
      </c>
      <c r="L25" s="22">
        <f t="shared" si="2"/>
        <v>4.9078824056778103E-2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983823.37769999995</v>
      </c>
      <c r="F26" s="25">
        <f>VLOOKUP(C26,RA!B30:I61,8,0)</f>
        <v>104140.34299999999</v>
      </c>
      <c r="G26" s="16">
        <f t="shared" si="0"/>
        <v>879683.03469999996</v>
      </c>
      <c r="H26" s="27">
        <f>RA!J30</f>
        <v>10.5852681853791</v>
      </c>
      <c r="I26" s="20">
        <f>VLOOKUP(B26,RMS!B:D,3,FALSE)</f>
        <v>983823.35043805302</v>
      </c>
      <c r="J26" s="21">
        <f>VLOOKUP(B26,RMS!B:E,4,FALSE)</f>
        <v>879683.02983961697</v>
      </c>
      <c r="K26" s="22">
        <f t="shared" si="1"/>
        <v>2.7261946932412684E-2</v>
      </c>
      <c r="L26" s="22">
        <f t="shared" si="2"/>
        <v>4.8603829927742481E-3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1476218.6846</v>
      </c>
      <c r="F27" s="25">
        <f>VLOOKUP(C27,RA!B31:I62,8,0)</f>
        <v>8217.2970000000005</v>
      </c>
      <c r="G27" s="16">
        <f t="shared" si="0"/>
        <v>1468001.3876</v>
      </c>
      <c r="H27" s="27">
        <f>RA!J31</f>
        <v>0.55664496634023997</v>
      </c>
      <c r="I27" s="20">
        <f>VLOOKUP(B27,RMS!B:D,3,FALSE)</f>
        <v>1476218.6182708</v>
      </c>
      <c r="J27" s="21">
        <f>VLOOKUP(B27,RMS!B:E,4,FALSE)</f>
        <v>1468001.2348601799</v>
      </c>
      <c r="K27" s="22">
        <f t="shared" si="1"/>
        <v>6.6329200053587556E-2</v>
      </c>
      <c r="L27" s="22">
        <f t="shared" si="2"/>
        <v>0.15273982007056475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112364.02159999999</v>
      </c>
      <c r="F28" s="25">
        <f>VLOOKUP(C28,RA!B32:I63,8,0)</f>
        <v>31772.559499999999</v>
      </c>
      <c r="G28" s="16">
        <f t="shared" si="0"/>
        <v>80591.46209999999</v>
      </c>
      <c r="H28" s="27">
        <f>RA!J32</f>
        <v>28.276452771605001</v>
      </c>
      <c r="I28" s="20">
        <f>VLOOKUP(B28,RMS!B:D,3,FALSE)</f>
        <v>112363.92493973199</v>
      </c>
      <c r="J28" s="21">
        <f>VLOOKUP(B28,RMS!B:E,4,FALSE)</f>
        <v>80591.466422388199</v>
      </c>
      <c r="K28" s="22">
        <f t="shared" si="1"/>
        <v>9.6660267998231575E-2</v>
      </c>
      <c r="L28" s="22">
        <f t="shared" si="2"/>
        <v>-4.3223882094025612E-3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141134.1116</v>
      </c>
      <c r="F30" s="25">
        <f>VLOOKUP(C30,RA!B34:I66,8,0)</f>
        <v>16065.8346</v>
      </c>
      <c r="G30" s="16">
        <f t="shared" si="0"/>
        <v>125068.277</v>
      </c>
      <c r="H30" s="27">
        <f>RA!J34</f>
        <v>0</v>
      </c>
      <c r="I30" s="20">
        <f>VLOOKUP(B30,RMS!B:D,3,FALSE)</f>
        <v>141134.1115</v>
      </c>
      <c r="J30" s="21">
        <f>VLOOKUP(B30,RMS!B:E,4,FALSE)</f>
        <v>125068.2718</v>
      </c>
      <c r="K30" s="22">
        <f t="shared" si="1"/>
        <v>1.0000000474974513E-4</v>
      </c>
      <c r="L30" s="22">
        <f t="shared" si="2"/>
        <v>5.1999999996041879E-3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232289.02</v>
      </c>
      <c r="F31" s="25">
        <f>VLOOKUP(C31,RA!B35:I67,8,0)</f>
        <v>7498.2</v>
      </c>
      <c r="G31" s="16">
        <f t="shared" si="0"/>
        <v>224790.81999999998</v>
      </c>
      <c r="H31" s="27">
        <f>RA!J35</f>
        <v>11.3833816770913</v>
      </c>
      <c r="I31" s="20">
        <f>VLOOKUP(B31,RMS!B:D,3,FALSE)</f>
        <v>232289.02</v>
      </c>
      <c r="J31" s="21">
        <f>VLOOKUP(B31,RMS!B:E,4,FALSE)</f>
        <v>224790.82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186640.25</v>
      </c>
      <c r="F32" s="25">
        <f>VLOOKUP(C32,RA!B34:I67,8,0)</f>
        <v>-31312.81</v>
      </c>
      <c r="G32" s="16">
        <f t="shared" si="0"/>
        <v>217953.06</v>
      </c>
      <c r="H32" s="27">
        <f>RA!J35</f>
        <v>11.3833816770913</v>
      </c>
      <c r="I32" s="20">
        <f>VLOOKUP(B32,RMS!B:D,3,FALSE)</f>
        <v>186640.25</v>
      </c>
      <c r="J32" s="21">
        <f>VLOOKUP(B32,RMS!B:E,4,FALSE)</f>
        <v>217953.06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282331.65999999997</v>
      </c>
      <c r="F33" s="25">
        <f>VLOOKUP(C33,RA!B34:I68,8,0)</f>
        <v>-34301.93</v>
      </c>
      <c r="G33" s="16">
        <f t="shared" si="0"/>
        <v>316633.58999999997</v>
      </c>
      <c r="H33" s="27">
        <f>RA!J34</f>
        <v>0</v>
      </c>
      <c r="I33" s="20">
        <f>VLOOKUP(B33,RMS!B:D,3,FALSE)</f>
        <v>282331.65999999997</v>
      </c>
      <c r="J33" s="21">
        <f>VLOOKUP(B33,RMS!B:E,4,FALSE)</f>
        <v>316633.59000000003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181513.88</v>
      </c>
      <c r="F34" s="25">
        <f>VLOOKUP(C34,RA!B35:I69,8,0)</f>
        <v>-27733.360000000001</v>
      </c>
      <c r="G34" s="16">
        <f t="shared" si="0"/>
        <v>209247.24</v>
      </c>
      <c r="H34" s="27">
        <f>RA!J35</f>
        <v>11.3833816770913</v>
      </c>
      <c r="I34" s="20">
        <f>VLOOKUP(B34,RMS!B:D,3,FALSE)</f>
        <v>181513.88</v>
      </c>
      <c r="J34" s="21">
        <f>VLOOKUP(B34,RMS!B:E,4,FALSE)</f>
        <v>209247.24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7.19</v>
      </c>
      <c r="F35" s="25">
        <f>VLOOKUP(C35,RA!B36:I70,8,0)</f>
        <v>6.67</v>
      </c>
      <c r="G35" s="16">
        <f t="shared" si="0"/>
        <v>0.52000000000000046</v>
      </c>
      <c r="H35" s="27">
        <f>RA!J36</f>
        <v>3.2279614421723402</v>
      </c>
      <c r="I35" s="20">
        <f>VLOOKUP(B35,RMS!B:D,3,FALSE)</f>
        <v>7.19</v>
      </c>
      <c r="J35" s="21">
        <f>VLOOKUP(B35,RMS!B:E,4,FALSE)</f>
        <v>0.52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122627.3504</v>
      </c>
      <c r="F36" s="25">
        <f>VLOOKUP(C36,RA!B8:I70,8,0)</f>
        <v>5313.6786000000002</v>
      </c>
      <c r="G36" s="16">
        <f t="shared" si="0"/>
        <v>117313.6718</v>
      </c>
      <c r="H36" s="27">
        <f>RA!J36</f>
        <v>3.2279614421723402</v>
      </c>
      <c r="I36" s="20">
        <f>VLOOKUP(B36,RMS!B:D,3,FALSE)</f>
        <v>122627.35042735</v>
      </c>
      <c r="J36" s="21">
        <f>VLOOKUP(B36,RMS!B:E,4,FALSE)</f>
        <v>117313.670940171</v>
      </c>
      <c r="K36" s="22">
        <f t="shared" si="1"/>
        <v>-2.7350004529580474E-5</v>
      </c>
      <c r="L36" s="22">
        <f t="shared" si="2"/>
        <v>8.5982900054659694E-4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347090.01990000001</v>
      </c>
      <c r="F37" s="25">
        <f>VLOOKUP(C37,RA!B8:I71,8,0)</f>
        <v>22165.448100000001</v>
      </c>
      <c r="G37" s="16">
        <f t="shared" si="0"/>
        <v>324924.57180000003</v>
      </c>
      <c r="H37" s="27">
        <f>RA!J37</f>
        <v>-16.777093901235101</v>
      </c>
      <c r="I37" s="20">
        <f>VLOOKUP(B37,RMS!B:D,3,FALSE)</f>
        <v>347090.01324444398</v>
      </c>
      <c r="J37" s="21">
        <f>VLOOKUP(B37,RMS!B:E,4,FALSE)</f>
        <v>324924.57128717902</v>
      </c>
      <c r="K37" s="22">
        <f t="shared" si="1"/>
        <v>6.6555560333654284E-3</v>
      </c>
      <c r="L37" s="22">
        <f t="shared" si="2"/>
        <v>5.1282101776450872E-4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76476.899999999994</v>
      </c>
      <c r="F38" s="25">
        <f>VLOOKUP(C38,RA!B9:I72,8,0)</f>
        <v>-9038.51</v>
      </c>
      <c r="G38" s="16">
        <f t="shared" si="0"/>
        <v>85515.409999999989</v>
      </c>
      <c r="H38" s="27">
        <f>RA!J38</f>
        <v>-12.1495159274734</v>
      </c>
      <c r="I38" s="20">
        <f>VLOOKUP(B38,RMS!B:D,3,FALSE)</f>
        <v>76476.899999999994</v>
      </c>
      <c r="J38" s="21">
        <f>VLOOKUP(B38,RMS!B:E,4,FALSE)</f>
        <v>85515.41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52429.07</v>
      </c>
      <c r="F39" s="25">
        <f>VLOOKUP(C39,RA!B10:I73,8,0)</f>
        <v>6828.08</v>
      </c>
      <c r="G39" s="16">
        <f t="shared" si="0"/>
        <v>45600.99</v>
      </c>
      <c r="H39" s="27">
        <f>RA!J39</f>
        <v>-15.278919716773199</v>
      </c>
      <c r="I39" s="20">
        <f>VLOOKUP(B39,RMS!B:D,3,FALSE)</f>
        <v>52429.07</v>
      </c>
      <c r="J39" s="21">
        <f>VLOOKUP(B39,RMS!B:E,4,FALSE)</f>
        <v>45600.99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55273.760499999997</v>
      </c>
      <c r="F40" s="25">
        <f>VLOOKUP(C40,RA!B8:I74,8,0)</f>
        <v>4609.0936000000002</v>
      </c>
      <c r="G40" s="16">
        <f t="shared" si="0"/>
        <v>50664.666899999997</v>
      </c>
      <c r="H40" s="27">
        <f>RA!J40</f>
        <v>92.767732962447894</v>
      </c>
      <c r="I40" s="20">
        <f>VLOOKUP(B40,RMS!B:D,3,FALSE)</f>
        <v>55273.760683760702</v>
      </c>
      <c r="J40" s="21">
        <f>VLOOKUP(B40,RMS!B:E,4,FALSE)</f>
        <v>50664.666666666701</v>
      </c>
      <c r="K40" s="22">
        <f t="shared" si="1"/>
        <v>-1.8376070511294529E-4</v>
      </c>
      <c r="L40" s="22">
        <f t="shared" si="2"/>
        <v>2.3333329590968788E-4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15276787.7925</v>
      </c>
      <c r="E7" s="68">
        <v>15585272.6985</v>
      </c>
      <c r="F7" s="69">
        <v>98.020664046323105</v>
      </c>
      <c r="G7" s="68">
        <v>14189959.301000001</v>
      </c>
      <c r="H7" s="69">
        <v>7.6591374819757503</v>
      </c>
      <c r="I7" s="68">
        <v>1485162.8417</v>
      </c>
      <c r="J7" s="69">
        <v>9.7216958294670306</v>
      </c>
      <c r="K7" s="68">
        <v>1506520.8387</v>
      </c>
      <c r="L7" s="69">
        <v>10.616808735976001</v>
      </c>
      <c r="M7" s="69">
        <v>-1.4177033899132999E-2</v>
      </c>
      <c r="N7" s="68">
        <v>183642116.90400001</v>
      </c>
      <c r="O7" s="68">
        <v>3723000404.4029002</v>
      </c>
      <c r="P7" s="68">
        <v>834260</v>
      </c>
      <c r="Q7" s="68">
        <v>755930</v>
      </c>
      <c r="R7" s="69">
        <v>10.3620705620891</v>
      </c>
      <c r="S7" s="68">
        <v>18.311782648694599</v>
      </c>
      <c r="T7" s="68">
        <v>17.7752558464408</v>
      </c>
      <c r="U7" s="70">
        <v>2.9299539676006798</v>
      </c>
      <c r="V7" s="58"/>
      <c r="W7" s="58"/>
    </row>
    <row r="8" spans="1:23" ht="14.25" thickBot="1" x14ac:dyDescent="0.2">
      <c r="A8" s="55">
        <v>42166</v>
      </c>
      <c r="B8" s="45" t="s">
        <v>6</v>
      </c>
      <c r="C8" s="46"/>
      <c r="D8" s="71">
        <v>520753.49339999998</v>
      </c>
      <c r="E8" s="71">
        <v>569405.97849999997</v>
      </c>
      <c r="F8" s="72">
        <v>91.455571782339504</v>
      </c>
      <c r="G8" s="71">
        <v>524644.06420000002</v>
      </c>
      <c r="H8" s="72">
        <v>-0.74156386500483495</v>
      </c>
      <c r="I8" s="71">
        <v>81983.260699999999</v>
      </c>
      <c r="J8" s="72">
        <v>15.7431993714975</v>
      </c>
      <c r="K8" s="71">
        <v>122045.7184</v>
      </c>
      <c r="L8" s="72">
        <v>23.262574901347801</v>
      </c>
      <c r="M8" s="72">
        <v>-0.32825778917288101</v>
      </c>
      <c r="N8" s="71">
        <v>5524509.6935999999</v>
      </c>
      <c r="O8" s="71">
        <v>137862568.3263</v>
      </c>
      <c r="P8" s="71">
        <v>22090</v>
      </c>
      <c r="Q8" s="71">
        <v>19732</v>
      </c>
      <c r="R8" s="72">
        <v>11.950131765659799</v>
      </c>
      <c r="S8" s="71">
        <v>23.574173535536399</v>
      </c>
      <c r="T8" s="71">
        <v>22.090270565578798</v>
      </c>
      <c r="U8" s="73">
        <v>6.2946129064537697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57400.333500000001</v>
      </c>
      <c r="E9" s="71">
        <v>65930.5101</v>
      </c>
      <c r="F9" s="72">
        <v>87.061867734586201</v>
      </c>
      <c r="G9" s="71">
        <v>60709.250500000002</v>
      </c>
      <c r="H9" s="72">
        <v>-5.4504329616126599</v>
      </c>
      <c r="I9" s="71">
        <v>13184.540300000001</v>
      </c>
      <c r="J9" s="72">
        <v>22.969448949281801</v>
      </c>
      <c r="K9" s="71">
        <v>13919.922500000001</v>
      </c>
      <c r="L9" s="72">
        <v>22.9288327320068</v>
      </c>
      <c r="M9" s="72">
        <v>-5.2829475164104002E-2</v>
      </c>
      <c r="N9" s="71">
        <v>1001255.002</v>
      </c>
      <c r="O9" s="71">
        <v>21649900.146200001</v>
      </c>
      <c r="P9" s="71">
        <v>3302</v>
      </c>
      <c r="Q9" s="71">
        <v>3223</v>
      </c>
      <c r="R9" s="72">
        <v>2.4511324852621899</v>
      </c>
      <c r="S9" s="71">
        <v>17.383504996971499</v>
      </c>
      <c r="T9" s="71">
        <v>17.877413124418201</v>
      </c>
      <c r="U9" s="73">
        <v>-2.8412459255642499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101460.9495</v>
      </c>
      <c r="E10" s="71">
        <v>116120.3573</v>
      </c>
      <c r="F10" s="72">
        <v>87.375678011283597</v>
      </c>
      <c r="G10" s="71">
        <v>93173.462199999994</v>
      </c>
      <c r="H10" s="72">
        <v>8.8946864314332501</v>
      </c>
      <c r="I10" s="71">
        <v>29730.589499999998</v>
      </c>
      <c r="J10" s="72">
        <v>29.3024948480302</v>
      </c>
      <c r="K10" s="71">
        <v>27511.6463</v>
      </c>
      <c r="L10" s="72">
        <v>29.527341423618399</v>
      </c>
      <c r="M10" s="72">
        <v>8.0654686230099998E-2</v>
      </c>
      <c r="N10" s="71">
        <v>2322907.4615000002</v>
      </c>
      <c r="O10" s="71">
        <v>36065268.536799997</v>
      </c>
      <c r="P10" s="71">
        <v>77686</v>
      </c>
      <c r="Q10" s="71">
        <v>71790</v>
      </c>
      <c r="R10" s="72">
        <v>8.2128430143473903</v>
      </c>
      <c r="S10" s="71">
        <v>1.3060390482197599</v>
      </c>
      <c r="T10" s="71">
        <v>1.3243041621395699</v>
      </c>
      <c r="U10" s="73">
        <v>-1.39851208466654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60373.159299999999</v>
      </c>
      <c r="E11" s="71">
        <v>73067.172200000001</v>
      </c>
      <c r="F11" s="72">
        <v>82.626927363147601</v>
      </c>
      <c r="G11" s="71">
        <v>64143.870699999999</v>
      </c>
      <c r="H11" s="72">
        <v>-5.8785217649798103</v>
      </c>
      <c r="I11" s="71">
        <v>13487.414500000001</v>
      </c>
      <c r="J11" s="72">
        <v>22.340083998221399</v>
      </c>
      <c r="K11" s="71">
        <v>8967.1818999999996</v>
      </c>
      <c r="L11" s="72">
        <v>13.9797954226046</v>
      </c>
      <c r="M11" s="72">
        <v>0.50408619457133996</v>
      </c>
      <c r="N11" s="71">
        <v>749451.52430000005</v>
      </c>
      <c r="O11" s="71">
        <v>11607067.5721</v>
      </c>
      <c r="P11" s="71">
        <v>2691</v>
      </c>
      <c r="Q11" s="71">
        <v>2481</v>
      </c>
      <c r="R11" s="72">
        <v>8.4643288996372394</v>
      </c>
      <c r="S11" s="71">
        <v>22.435213415087301</v>
      </c>
      <c r="T11" s="71">
        <v>21.584838573155999</v>
      </c>
      <c r="U11" s="73">
        <v>3.7903577122180701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137273.74669999999</v>
      </c>
      <c r="E12" s="71">
        <v>252517.30239999999</v>
      </c>
      <c r="F12" s="72">
        <v>54.3621151482727</v>
      </c>
      <c r="G12" s="71">
        <v>185770.18969999999</v>
      </c>
      <c r="H12" s="72">
        <v>-26.105610958527201</v>
      </c>
      <c r="I12" s="71">
        <v>19245.826400000002</v>
      </c>
      <c r="J12" s="72">
        <v>14.0200343202259</v>
      </c>
      <c r="K12" s="71">
        <v>33368.265200000002</v>
      </c>
      <c r="L12" s="72">
        <v>17.962120431639999</v>
      </c>
      <c r="M12" s="72">
        <v>-0.42322963796152002</v>
      </c>
      <c r="N12" s="71">
        <v>2036108.7187999999</v>
      </c>
      <c r="O12" s="71">
        <v>41015693.433300003</v>
      </c>
      <c r="P12" s="71">
        <v>1751</v>
      </c>
      <c r="Q12" s="71">
        <v>1469</v>
      </c>
      <c r="R12" s="72">
        <v>19.1967324710687</v>
      </c>
      <c r="S12" s="71">
        <v>78.397342490005698</v>
      </c>
      <c r="T12" s="71">
        <v>90.691145200816905</v>
      </c>
      <c r="U12" s="73">
        <v>-15.6814023541402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220277.88680000001</v>
      </c>
      <c r="E13" s="71">
        <v>324912.5526</v>
      </c>
      <c r="F13" s="72">
        <v>67.796053134082598</v>
      </c>
      <c r="G13" s="71">
        <v>271225.42109999998</v>
      </c>
      <c r="H13" s="72">
        <v>-18.784203226000599</v>
      </c>
      <c r="I13" s="71">
        <v>64128.855000000003</v>
      </c>
      <c r="J13" s="72">
        <v>29.112706650498001</v>
      </c>
      <c r="K13" s="71">
        <v>68327.915099999998</v>
      </c>
      <c r="L13" s="72">
        <v>25.192297544560802</v>
      </c>
      <c r="M13" s="72">
        <v>-6.1454532804850998E-2</v>
      </c>
      <c r="N13" s="71">
        <v>2572287.2960999999</v>
      </c>
      <c r="O13" s="71">
        <v>61969213.766099997</v>
      </c>
      <c r="P13" s="71">
        <v>9243</v>
      </c>
      <c r="Q13" s="71">
        <v>8331</v>
      </c>
      <c r="R13" s="72">
        <v>10.9470651782499</v>
      </c>
      <c r="S13" s="71">
        <v>23.831860521475701</v>
      </c>
      <c r="T13" s="71">
        <v>23.931428904093099</v>
      </c>
      <c r="U13" s="73">
        <v>-0.41779525575734999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138045.7286</v>
      </c>
      <c r="E14" s="71">
        <v>143503.0949</v>
      </c>
      <c r="F14" s="72">
        <v>96.197039301624102</v>
      </c>
      <c r="G14" s="71">
        <v>133565.883</v>
      </c>
      <c r="H14" s="72">
        <v>3.3540343532187702</v>
      </c>
      <c r="I14" s="71">
        <v>22333.53</v>
      </c>
      <c r="J14" s="72">
        <v>16.178356423264201</v>
      </c>
      <c r="K14" s="71">
        <v>25098.527099999999</v>
      </c>
      <c r="L14" s="72">
        <v>18.791121307527298</v>
      </c>
      <c r="M14" s="72">
        <v>-0.11016571167636401</v>
      </c>
      <c r="N14" s="71">
        <v>1763083.6998000001</v>
      </c>
      <c r="O14" s="71">
        <v>31938700.966899998</v>
      </c>
      <c r="P14" s="71">
        <v>2631</v>
      </c>
      <c r="Q14" s="71">
        <v>2507</v>
      </c>
      <c r="R14" s="72">
        <v>4.9461507778221003</v>
      </c>
      <c r="S14" s="71">
        <v>52.4689200304067</v>
      </c>
      <c r="T14" s="71">
        <v>50.581993697646602</v>
      </c>
      <c r="U14" s="73">
        <v>3.59627438808841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91645.37</v>
      </c>
      <c r="E15" s="71">
        <v>147186.72020000001</v>
      </c>
      <c r="F15" s="72">
        <v>62.2647001546543</v>
      </c>
      <c r="G15" s="71">
        <v>125355.8526</v>
      </c>
      <c r="H15" s="72">
        <v>-26.891829859406201</v>
      </c>
      <c r="I15" s="71">
        <v>24420.3567</v>
      </c>
      <c r="J15" s="72">
        <v>26.646579854497801</v>
      </c>
      <c r="K15" s="71">
        <v>25555.485400000001</v>
      </c>
      <c r="L15" s="72">
        <v>20.3863520290077</v>
      </c>
      <c r="M15" s="72">
        <v>-4.4418201502836999E-2</v>
      </c>
      <c r="N15" s="71">
        <v>1156146.933</v>
      </c>
      <c r="O15" s="71">
        <v>25238157.798300002</v>
      </c>
      <c r="P15" s="71">
        <v>3800</v>
      </c>
      <c r="Q15" s="71">
        <v>3488</v>
      </c>
      <c r="R15" s="72">
        <v>8.9449541284403598</v>
      </c>
      <c r="S15" s="71">
        <v>24.117202631578898</v>
      </c>
      <c r="T15" s="71">
        <v>24.7453719036697</v>
      </c>
      <c r="U15" s="73">
        <v>-2.6046522960679499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675940.8922</v>
      </c>
      <c r="E16" s="71">
        <v>838857.53170000005</v>
      </c>
      <c r="F16" s="72">
        <v>80.578747481728101</v>
      </c>
      <c r="G16" s="71">
        <v>643108.81519999995</v>
      </c>
      <c r="H16" s="72">
        <v>5.1052133362204701</v>
      </c>
      <c r="I16" s="71">
        <v>37716.448700000001</v>
      </c>
      <c r="J16" s="72">
        <v>5.5798442046084</v>
      </c>
      <c r="K16" s="71">
        <v>27498.139200000001</v>
      </c>
      <c r="L16" s="72">
        <v>4.2758143800980797</v>
      </c>
      <c r="M16" s="72">
        <v>0.37160003539439501</v>
      </c>
      <c r="N16" s="71">
        <v>9004905.9419</v>
      </c>
      <c r="O16" s="71">
        <v>182571932.18380001</v>
      </c>
      <c r="P16" s="71">
        <v>37154</v>
      </c>
      <c r="Q16" s="71">
        <v>35419</v>
      </c>
      <c r="R16" s="72">
        <v>4.8985008046528602</v>
      </c>
      <c r="S16" s="71">
        <v>18.192950750928599</v>
      </c>
      <c r="T16" s="71">
        <v>19.854125901352401</v>
      </c>
      <c r="U16" s="73">
        <v>-9.1308725734830496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436818.1116</v>
      </c>
      <c r="E17" s="71">
        <v>556422.73100000003</v>
      </c>
      <c r="F17" s="72">
        <v>78.504720828883606</v>
      </c>
      <c r="G17" s="71">
        <v>487603.33590000001</v>
      </c>
      <c r="H17" s="72">
        <v>-10.4152741708099</v>
      </c>
      <c r="I17" s="71">
        <v>55053.092400000001</v>
      </c>
      <c r="J17" s="72">
        <v>12.603207362063999</v>
      </c>
      <c r="K17" s="71">
        <v>57817.866000000002</v>
      </c>
      <c r="L17" s="72">
        <v>11.857561616817501</v>
      </c>
      <c r="M17" s="72">
        <v>-4.7818672518975001E-2</v>
      </c>
      <c r="N17" s="71">
        <v>7618983.9837999996</v>
      </c>
      <c r="O17" s="71">
        <v>189176295.52059999</v>
      </c>
      <c r="P17" s="71">
        <v>10296</v>
      </c>
      <c r="Q17" s="71">
        <v>9903</v>
      </c>
      <c r="R17" s="72">
        <v>3.9684943956376899</v>
      </c>
      <c r="S17" s="71">
        <v>42.426001515151498</v>
      </c>
      <c r="T17" s="71">
        <v>44.361624800565501</v>
      </c>
      <c r="U17" s="73">
        <v>-4.5623514266898404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1278622.1137999999</v>
      </c>
      <c r="E18" s="71">
        <v>1459825.5038999999</v>
      </c>
      <c r="F18" s="72">
        <v>87.587325360743094</v>
      </c>
      <c r="G18" s="71">
        <v>1318556.1063999999</v>
      </c>
      <c r="H18" s="72">
        <v>-3.02861534720962</v>
      </c>
      <c r="I18" s="71">
        <v>199961.09669999999</v>
      </c>
      <c r="J18" s="72">
        <v>15.638795430006001</v>
      </c>
      <c r="K18" s="71">
        <v>161273.72570000001</v>
      </c>
      <c r="L18" s="72">
        <v>12.2310855728634</v>
      </c>
      <c r="M18" s="72">
        <v>0.239886384667307</v>
      </c>
      <c r="N18" s="71">
        <v>16312201.2596</v>
      </c>
      <c r="O18" s="71">
        <v>427116791.89359999</v>
      </c>
      <c r="P18" s="71">
        <v>65805</v>
      </c>
      <c r="Q18" s="71">
        <v>60954</v>
      </c>
      <c r="R18" s="72">
        <v>7.9584604783935502</v>
      </c>
      <c r="S18" s="71">
        <v>19.4304705387129</v>
      </c>
      <c r="T18" s="71">
        <v>20.4538429799521</v>
      </c>
      <c r="U18" s="73">
        <v>-5.2668433283706797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396004.27350000001</v>
      </c>
      <c r="E19" s="71">
        <v>486912.76150000002</v>
      </c>
      <c r="F19" s="72">
        <v>81.329614832861594</v>
      </c>
      <c r="G19" s="71">
        <v>831608.22340000002</v>
      </c>
      <c r="H19" s="72">
        <v>-52.380909380507198</v>
      </c>
      <c r="I19" s="71">
        <v>26589.229899999998</v>
      </c>
      <c r="J19" s="72">
        <v>6.71437953560367</v>
      </c>
      <c r="K19" s="71">
        <v>47462.928999999996</v>
      </c>
      <c r="L19" s="72">
        <v>5.70736648153256</v>
      </c>
      <c r="M19" s="72">
        <v>-0.43978952710651298</v>
      </c>
      <c r="N19" s="71">
        <v>5811210.5976</v>
      </c>
      <c r="O19" s="71">
        <v>127019155.8598</v>
      </c>
      <c r="P19" s="71">
        <v>8107</v>
      </c>
      <c r="Q19" s="71">
        <v>8194</v>
      </c>
      <c r="R19" s="72">
        <v>-1.0617525018306</v>
      </c>
      <c r="S19" s="71">
        <v>48.847202849389397</v>
      </c>
      <c r="T19" s="71">
        <v>55.508550756651204</v>
      </c>
      <c r="U19" s="73">
        <v>-13.637112298529599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837441.28749999998</v>
      </c>
      <c r="E20" s="71">
        <v>822736.85730000003</v>
      </c>
      <c r="F20" s="72">
        <v>101.787257987719</v>
      </c>
      <c r="G20" s="71">
        <v>729680.50210000004</v>
      </c>
      <c r="H20" s="72">
        <v>14.7682150050423</v>
      </c>
      <c r="I20" s="71">
        <v>64901.6613</v>
      </c>
      <c r="J20" s="72">
        <v>7.7499954049017399</v>
      </c>
      <c r="K20" s="71">
        <v>61782.808799999999</v>
      </c>
      <c r="L20" s="72">
        <v>8.4671042493517099</v>
      </c>
      <c r="M20" s="72">
        <v>5.0480911447327997E-2</v>
      </c>
      <c r="N20" s="71">
        <v>9570329.0589000005</v>
      </c>
      <c r="O20" s="71">
        <v>196729617.1602</v>
      </c>
      <c r="P20" s="71">
        <v>36927</v>
      </c>
      <c r="Q20" s="71">
        <v>34725</v>
      </c>
      <c r="R20" s="72">
        <v>6.3412526997840297</v>
      </c>
      <c r="S20" s="71">
        <v>22.678291967936701</v>
      </c>
      <c r="T20" s="71">
        <v>21.8596144305256</v>
      </c>
      <c r="U20" s="73">
        <v>3.60996118476936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284214.60379999998</v>
      </c>
      <c r="E21" s="71">
        <v>279598.40010000003</v>
      </c>
      <c r="F21" s="72">
        <v>101.651012201196</v>
      </c>
      <c r="G21" s="71">
        <v>271048.49410000001</v>
      </c>
      <c r="H21" s="72">
        <v>4.8574738419843602</v>
      </c>
      <c r="I21" s="71">
        <v>32350.579900000001</v>
      </c>
      <c r="J21" s="72">
        <v>11.3824481456853</v>
      </c>
      <c r="K21" s="71">
        <v>20680.232400000001</v>
      </c>
      <c r="L21" s="72">
        <v>7.6297167666130896</v>
      </c>
      <c r="M21" s="72">
        <v>0.56432380808254401</v>
      </c>
      <c r="N21" s="71">
        <v>3308001.4207000001</v>
      </c>
      <c r="O21" s="71">
        <v>76758395.680299997</v>
      </c>
      <c r="P21" s="71">
        <v>26182</v>
      </c>
      <c r="Q21" s="71">
        <v>24534</v>
      </c>
      <c r="R21" s="72">
        <v>6.7172087715007702</v>
      </c>
      <c r="S21" s="71">
        <v>10.855343510809</v>
      </c>
      <c r="T21" s="71">
        <v>10.8198885750387</v>
      </c>
      <c r="U21" s="73">
        <v>0.32661274822790398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1208451.6527</v>
      </c>
      <c r="E22" s="71">
        <v>1257531.1370000001</v>
      </c>
      <c r="F22" s="72">
        <v>96.097155541047997</v>
      </c>
      <c r="G22" s="71">
        <v>989908.90319999994</v>
      </c>
      <c r="H22" s="72">
        <v>22.077056665874402</v>
      </c>
      <c r="I22" s="71">
        <v>148124.60680000001</v>
      </c>
      <c r="J22" s="72">
        <v>12.257387911965701</v>
      </c>
      <c r="K22" s="71">
        <v>131257.95000000001</v>
      </c>
      <c r="L22" s="72">
        <v>13.259598895988599</v>
      </c>
      <c r="M22" s="72">
        <v>0.128500077900043</v>
      </c>
      <c r="N22" s="71">
        <v>13937942.3895</v>
      </c>
      <c r="O22" s="71">
        <v>232833631.83759999</v>
      </c>
      <c r="P22" s="71">
        <v>70055</v>
      </c>
      <c r="Q22" s="71">
        <v>65199</v>
      </c>
      <c r="R22" s="72">
        <v>7.44796699335879</v>
      </c>
      <c r="S22" s="71">
        <v>17.2500414345871</v>
      </c>
      <c r="T22" s="71">
        <v>16.824514119848502</v>
      </c>
      <c r="U22" s="73">
        <v>2.4668190876657698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2141655.8237000001</v>
      </c>
      <c r="E23" s="71">
        <v>2438489.4482</v>
      </c>
      <c r="F23" s="72">
        <v>87.827151570448194</v>
      </c>
      <c r="G23" s="71">
        <v>2285310.9314000001</v>
      </c>
      <c r="H23" s="72">
        <v>-6.2860202402303198</v>
      </c>
      <c r="I23" s="71">
        <v>245802.78219999999</v>
      </c>
      <c r="J23" s="72">
        <v>11.4772308173842</v>
      </c>
      <c r="K23" s="71">
        <v>201269.6937</v>
      </c>
      <c r="L23" s="72">
        <v>8.8071032669808602</v>
      </c>
      <c r="M23" s="72">
        <v>0.22126077543685299</v>
      </c>
      <c r="N23" s="71">
        <v>30384028.269299999</v>
      </c>
      <c r="O23" s="71">
        <v>520781262.96149999</v>
      </c>
      <c r="P23" s="71">
        <v>72920</v>
      </c>
      <c r="Q23" s="71">
        <v>68035</v>
      </c>
      <c r="R23" s="72">
        <v>7.18012787535827</v>
      </c>
      <c r="S23" s="71">
        <v>29.369937242183202</v>
      </c>
      <c r="T23" s="71">
        <v>29.693922087160999</v>
      </c>
      <c r="U23" s="73">
        <v>-1.1031172532179501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195479.21890000001</v>
      </c>
      <c r="E24" s="71">
        <v>235059.08979999999</v>
      </c>
      <c r="F24" s="72">
        <v>83.161735658180007</v>
      </c>
      <c r="G24" s="71">
        <v>200323.28400000001</v>
      </c>
      <c r="H24" s="72">
        <v>-2.4181238462524299</v>
      </c>
      <c r="I24" s="71">
        <v>34469.888400000003</v>
      </c>
      <c r="J24" s="72">
        <v>17.633530865310799</v>
      </c>
      <c r="K24" s="71">
        <v>37853.536500000002</v>
      </c>
      <c r="L24" s="72">
        <v>18.896224015576699</v>
      </c>
      <c r="M24" s="72">
        <v>-8.9387899067238E-2</v>
      </c>
      <c r="N24" s="71">
        <v>2475612.5356999999</v>
      </c>
      <c r="O24" s="71">
        <v>48812440.724299997</v>
      </c>
      <c r="P24" s="71">
        <v>21249</v>
      </c>
      <c r="Q24" s="71">
        <v>21310</v>
      </c>
      <c r="R24" s="72">
        <v>-0.28625058657907299</v>
      </c>
      <c r="S24" s="71">
        <v>9.1994549814108897</v>
      </c>
      <c r="T24" s="71">
        <v>8.9733621210699201</v>
      </c>
      <c r="U24" s="73">
        <v>2.4576766862583699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190355.2439</v>
      </c>
      <c r="E25" s="71">
        <v>203728.52059999999</v>
      </c>
      <c r="F25" s="72">
        <v>93.435736606433693</v>
      </c>
      <c r="G25" s="71">
        <v>167645.8793</v>
      </c>
      <c r="H25" s="72">
        <v>13.546032085502</v>
      </c>
      <c r="I25" s="71">
        <v>15352.277099999999</v>
      </c>
      <c r="J25" s="72">
        <v>8.0650665489757003</v>
      </c>
      <c r="K25" s="71">
        <v>12209.427600000001</v>
      </c>
      <c r="L25" s="72">
        <v>7.2828677036262803</v>
      </c>
      <c r="M25" s="72">
        <v>0.25741169880887799</v>
      </c>
      <c r="N25" s="71">
        <v>2276582.16</v>
      </c>
      <c r="O25" s="71">
        <v>56561658.117799997</v>
      </c>
      <c r="P25" s="71">
        <v>16112</v>
      </c>
      <c r="Q25" s="71">
        <v>14357</v>
      </c>
      <c r="R25" s="72">
        <v>12.2240022288779</v>
      </c>
      <c r="S25" s="71">
        <v>11.8145012351043</v>
      </c>
      <c r="T25" s="71">
        <v>11.6283300759212</v>
      </c>
      <c r="U25" s="73">
        <v>1.5757851768634099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592485.68929999997</v>
      </c>
      <c r="E26" s="71">
        <v>534666.72549999994</v>
      </c>
      <c r="F26" s="72">
        <v>110.814019470901</v>
      </c>
      <c r="G26" s="71">
        <v>481751.10159999999</v>
      </c>
      <c r="H26" s="72">
        <v>22.985850438582599</v>
      </c>
      <c r="I26" s="71">
        <v>110877.5028</v>
      </c>
      <c r="J26" s="72">
        <v>18.713954581923801</v>
      </c>
      <c r="K26" s="71">
        <v>104907.3585</v>
      </c>
      <c r="L26" s="72">
        <v>21.776257106954201</v>
      </c>
      <c r="M26" s="72">
        <v>5.6908727713319E-2</v>
      </c>
      <c r="N26" s="71">
        <v>6038449.7105</v>
      </c>
      <c r="O26" s="71">
        <v>115267149.846</v>
      </c>
      <c r="P26" s="71">
        <v>41910</v>
      </c>
      <c r="Q26" s="71">
        <v>33781</v>
      </c>
      <c r="R26" s="72">
        <v>24.063822859003601</v>
      </c>
      <c r="S26" s="71">
        <v>14.137095903125701</v>
      </c>
      <c r="T26" s="71">
        <v>14.061591142950199</v>
      </c>
      <c r="U26" s="73">
        <v>0.53408960859402099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190196.9651</v>
      </c>
      <c r="E27" s="71">
        <v>217357.62239999999</v>
      </c>
      <c r="F27" s="72">
        <v>87.504161574781804</v>
      </c>
      <c r="G27" s="71">
        <v>198712.46090000001</v>
      </c>
      <c r="H27" s="72">
        <v>-4.2853355856155098</v>
      </c>
      <c r="I27" s="71">
        <v>54807.376700000001</v>
      </c>
      <c r="J27" s="72">
        <v>28.816115268287199</v>
      </c>
      <c r="K27" s="71">
        <v>64987.241199999997</v>
      </c>
      <c r="L27" s="72">
        <v>32.704160023816598</v>
      </c>
      <c r="M27" s="72">
        <v>-0.15664404753959599</v>
      </c>
      <c r="N27" s="71">
        <v>2348275.9149000002</v>
      </c>
      <c r="O27" s="71">
        <v>43941837.717799999</v>
      </c>
      <c r="P27" s="71">
        <v>27922</v>
      </c>
      <c r="Q27" s="71">
        <v>25380</v>
      </c>
      <c r="R27" s="72">
        <v>10.0157604412924</v>
      </c>
      <c r="S27" s="71">
        <v>6.8117242711840102</v>
      </c>
      <c r="T27" s="71">
        <v>7.0208528132387702</v>
      </c>
      <c r="U27" s="73">
        <v>-3.0701263546360198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721048.91200000001</v>
      </c>
      <c r="E28" s="71">
        <v>834720.03260000004</v>
      </c>
      <c r="F28" s="72">
        <v>86.382126202729907</v>
      </c>
      <c r="G28" s="71">
        <v>648779.8639</v>
      </c>
      <c r="H28" s="72">
        <v>11.139224892950599</v>
      </c>
      <c r="I28" s="71">
        <v>14181.3927</v>
      </c>
      <c r="J28" s="72">
        <v>1.96677263691648</v>
      </c>
      <c r="K28" s="71">
        <v>33574.373099999997</v>
      </c>
      <c r="L28" s="72">
        <v>5.1750023341006504</v>
      </c>
      <c r="M28" s="72">
        <v>-0.57761258392640003</v>
      </c>
      <c r="N28" s="71">
        <v>8244659.4793999996</v>
      </c>
      <c r="O28" s="71">
        <v>153014049.39230001</v>
      </c>
      <c r="P28" s="71">
        <v>39967</v>
      </c>
      <c r="Q28" s="71">
        <v>37549</v>
      </c>
      <c r="R28" s="72">
        <v>6.4395856081387102</v>
      </c>
      <c r="S28" s="71">
        <v>18.0411067130383</v>
      </c>
      <c r="T28" s="71">
        <v>17.742147649737699</v>
      </c>
      <c r="U28" s="73">
        <v>1.6570993567957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550623.04040000006</v>
      </c>
      <c r="E29" s="71">
        <v>673088.16280000005</v>
      </c>
      <c r="F29" s="72">
        <v>81.8054856453642</v>
      </c>
      <c r="G29" s="71">
        <v>517982.31310000003</v>
      </c>
      <c r="H29" s="72">
        <v>6.3015138692001003</v>
      </c>
      <c r="I29" s="71">
        <v>72229.938599999994</v>
      </c>
      <c r="J29" s="72">
        <v>13.117856192056299</v>
      </c>
      <c r="K29" s="71">
        <v>85230.219700000001</v>
      </c>
      <c r="L29" s="72">
        <v>16.454272191248702</v>
      </c>
      <c r="M29" s="72">
        <v>-0.15253135737253101</v>
      </c>
      <c r="N29" s="71">
        <v>6499048.0091000004</v>
      </c>
      <c r="O29" s="71">
        <v>117421701.0678</v>
      </c>
      <c r="P29" s="71">
        <v>91144</v>
      </c>
      <c r="Q29" s="71">
        <v>81242</v>
      </c>
      <c r="R29" s="72">
        <v>12.1882769995815</v>
      </c>
      <c r="S29" s="71">
        <v>6.0412428728166399</v>
      </c>
      <c r="T29" s="71">
        <v>6.2697126313975504</v>
      </c>
      <c r="U29" s="73">
        <v>-3.7818336953301701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983823.37769999995</v>
      </c>
      <c r="E30" s="71">
        <v>1178714.4272</v>
      </c>
      <c r="F30" s="72">
        <v>83.465795870255207</v>
      </c>
      <c r="G30" s="71">
        <v>892755.87379999994</v>
      </c>
      <c r="H30" s="72">
        <v>10.200717415879099</v>
      </c>
      <c r="I30" s="71">
        <v>104140.34299999999</v>
      </c>
      <c r="J30" s="72">
        <v>10.5852681853791</v>
      </c>
      <c r="K30" s="71">
        <v>69519.054499999998</v>
      </c>
      <c r="L30" s="72">
        <v>7.7870173179699602</v>
      </c>
      <c r="M30" s="72">
        <v>0.498011498415877</v>
      </c>
      <c r="N30" s="71">
        <v>12384502.937000001</v>
      </c>
      <c r="O30" s="71">
        <v>209113716.19999999</v>
      </c>
      <c r="P30" s="71">
        <v>65576</v>
      </c>
      <c r="Q30" s="71">
        <v>59180</v>
      </c>
      <c r="R30" s="72">
        <v>10.8077053058466</v>
      </c>
      <c r="S30" s="71">
        <v>15.0027964148469</v>
      </c>
      <c r="T30" s="71">
        <v>14.991010626901</v>
      </c>
      <c r="U30" s="73">
        <v>7.8557274390879006E-2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1476218.6846</v>
      </c>
      <c r="E31" s="71">
        <v>821089.35889999999</v>
      </c>
      <c r="F31" s="72">
        <v>179.787823164298</v>
      </c>
      <c r="G31" s="71">
        <v>594378.54440000001</v>
      </c>
      <c r="H31" s="72">
        <v>148.36338702134401</v>
      </c>
      <c r="I31" s="71">
        <v>8217.2970000000005</v>
      </c>
      <c r="J31" s="72">
        <v>0.55664496634023997</v>
      </c>
      <c r="K31" s="71">
        <v>37559.350599999998</v>
      </c>
      <c r="L31" s="72">
        <v>6.3190959623070801</v>
      </c>
      <c r="M31" s="72">
        <v>-0.78121834193799899</v>
      </c>
      <c r="N31" s="71">
        <v>8948878.3109000009</v>
      </c>
      <c r="O31" s="71">
        <v>203726332.81439999</v>
      </c>
      <c r="P31" s="71">
        <v>45003</v>
      </c>
      <c r="Q31" s="71">
        <v>32235</v>
      </c>
      <c r="R31" s="72">
        <v>39.609120521172699</v>
      </c>
      <c r="S31" s="71">
        <v>32.802672812923603</v>
      </c>
      <c r="T31" s="71">
        <v>21.086845425779401</v>
      </c>
      <c r="U31" s="73">
        <v>35.716075497751397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112364.02159999999</v>
      </c>
      <c r="E32" s="71">
        <v>128684.2415</v>
      </c>
      <c r="F32" s="72">
        <v>87.317623580195701</v>
      </c>
      <c r="G32" s="71">
        <v>104548.08500000001</v>
      </c>
      <c r="H32" s="72">
        <v>7.4759251687871897</v>
      </c>
      <c r="I32" s="71">
        <v>31772.559499999999</v>
      </c>
      <c r="J32" s="72">
        <v>28.276452771605001</v>
      </c>
      <c r="K32" s="71">
        <v>28882.144499999999</v>
      </c>
      <c r="L32" s="72">
        <v>27.6257040002215</v>
      </c>
      <c r="M32" s="72">
        <v>0.10007619067206</v>
      </c>
      <c r="N32" s="71">
        <v>1284623.5832</v>
      </c>
      <c r="O32" s="71">
        <v>21468288.688299999</v>
      </c>
      <c r="P32" s="71">
        <v>21335</v>
      </c>
      <c r="Q32" s="71">
        <v>21078</v>
      </c>
      <c r="R32" s="72">
        <v>1.21928076667615</v>
      </c>
      <c r="S32" s="71">
        <v>5.2666520553081799</v>
      </c>
      <c r="T32" s="71">
        <v>5.2087742195654201</v>
      </c>
      <c r="U32" s="73">
        <v>1.09894929710462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1">
        <v>1</v>
      </c>
      <c r="H34" s="74"/>
      <c r="I34" s="74"/>
      <c r="J34" s="74"/>
      <c r="K34" s="71">
        <v>0</v>
      </c>
      <c r="L34" s="72">
        <v>0</v>
      </c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141134.1116</v>
      </c>
      <c r="E35" s="71">
        <v>118311.452</v>
      </c>
      <c r="F35" s="72">
        <v>119.29032161654099</v>
      </c>
      <c r="G35" s="71">
        <v>90807.889599999995</v>
      </c>
      <c r="H35" s="72">
        <v>55.420539142228897</v>
      </c>
      <c r="I35" s="71">
        <v>16065.8346</v>
      </c>
      <c r="J35" s="72">
        <v>11.3833816770913</v>
      </c>
      <c r="K35" s="71">
        <v>16737.610100000002</v>
      </c>
      <c r="L35" s="72">
        <v>18.431889755094598</v>
      </c>
      <c r="M35" s="72">
        <v>-4.0135688188841001E-2</v>
      </c>
      <c r="N35" s="71">
        <v>1436970.9868999999</v>
      </c>
      <c r="O35" s="71">
        <v>32233173.287999999</v>
      </c>
      <c r="P35" s="71">
        <v>10865</v>
      </c>
      <c r="Q35" s="71">
        <v>7529</v>
      </c>
      <c r="R35" s="72">
        <v>44.3086731305618</v>
      </c>
      <c r="S35" s="71">
        <v>12.9897939806719</v>
      </c>
      <c r="T35" s="71">
        <v>13.948010134147999</v>
      </c>
      <c r="U35" s="73">
        <v>-7.3766847642222197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232289.02</v>
      </c>
      <c r="E36" s="74"/>
      <c r="F36" s="74"/>
      <c r="G36" s="74"/>
      <c r="H36" s="74"/>
      <c r="I36" s="71">
        <v>7498.2</v>
      </c>
      <c r="J36" s="72">
        <v>3.2279614421723402</v>
      </c>
      <c r="K36" s="74"/>
      <c r="L36" s="74"/>
      <c r="M36" s="74"/>
      <c r="N36" s="71">
        <v>1349172.13</v>
      </c>
      <c r="O36" s="71">
        <v>8422638.2100000009</v>
      </c>
      <c r="P36" s="71">
        <v>82</v>
      </c>
      <c r="Q36" s="71">
        <v>89</v>
      </c>
      <c r="R36" s="72">
        <v>-7.8651685393258397</v>
      </c>
      <c r="S36" s="71">
        <v>2832.7929268292701</v>
      </c>
      <c r="T36" s="71">
        <v>2016.02921348315</v>
      </c>
      <c r="U36" s="73">
        <v>28.832453851836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186640.25</v>
      </c>
      <c r="E37" s="71">
        <v>125899.0572</v>
      </c>
      <c r="F37" s="72">
        <v>148.24594730960399</v>
      </c>
      <c r="G37" s="71">
        <v>199941.12</v>
      </c>
      <c r="H37" s="72">
        <v>-6.6523934646359901</v>
      </c>
      <c r="I37" s="71">
        <v>-31312.81</v>
      </c>
      <c r="J37" s="72">
        <v>-16.777093901235101</v>
      </c>
      <c r="K37" s="71">
        <v>-15974.59</v>
      </c>
      <c r="L37" s="72">
        <v>-7.9896471521215799</v>
      </c>
      <c r="M37" s="72">
        <v>0.96016360983286597</v>
      </c>
      <c r="N37" s="71">
        <v>2275796.71</v>
      </c>
      <c r="O37" s="71">
        <v>84904701</v>
      </c>
      <c r="P37" s="71">
        <v>89</v>
      </c>
      <c r="Q37" s="71">
        <v>64</v>
      </c>
      <c r="R37" s="72">
        <v>39.0625</v>
      </c>
      <c r="S37" s="71">
        <v>2097.0814606741601</v>
      </c>
      <c r="T37" s="71">
        <v>2052.7115625000001</v>
      </c>
      <c r="U37" s="73">
        <v>2.1157927818356401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282331.65999999997</v>
      </c>
      <c r="E38" s="71">
        <v>117568.3631</v>
      </c>
      <c r="F38" s="72">
        <v>240.14254562671499</v>
      </c>
      <c r="G38" s="71">
        <v>132775.74900000001</v>
      </c>
      <c r="H38" s="72">
        <v>112.63797201400099</v>
      </c>
      <c r="I38" s="71">
        <v>-34301.93</v>
      </c>
      <c r="J38" s="72">
        <v>-12.1495159274734</v>
      </c>
      <c r="K38" s="71">
        <v>-11539.53</v>
      </c>
      <c r="L38" s="72">
        <v>-8.6909922082232107</v>
      </c>
      <c r="M38" s="72">
        <v>1.97255867440008</v>
      </c>
      <c r="N38" s="71">
        <v>5032657.03</v>
      </c>
      <c r="O38" s="71">
        <v>71924420.819999993</v>
      </c>
      <c r="P38" s="71">
        <v>139</v>
      </c>
      <c r="Q38" s="71">
        <v>116</v>
      </c>
      <c r="R38" s="72">
        <v>19.827586206896601</v>
      </c>
      <c r="S38" s="71">
        <v>2031.1630215827299</v>
      </c>
      <c r="T38" s="71">
        <v>2544.7541379310301</v>
      </c>
      <c r="U38" s="73">
        <v>-25.285568459596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181513.88</v>
      </c>
      <c r="E39" s="71">
        <v>73191.990000000005</v>
      </c>
      <c r="F39" s="72">
        <v>247.996918788518</v>
      </c>
      <c r="G39" s="71">
        <v>197506</v>
      </c>
      <c r="H39" s="72">
        <v>-8.0970299636466692</v>
      </c>
      <c r="I39" s="71">
        <v>-27733.360000000001</v>
      </c>
      <c r="J39" s="72">
        <v>-15.278919716773199</v>
      </c>
      <c r="K39" s="71">
        <v>-21248.18</v>
      </c>
      <c r="L39" s="72">
        <v>-10.7582453191295</v>
      </c>
      <c r="M39" s="72">
        <v>0.30521108160793098</v>
      </c>
      <c r="N39" s="71">
        <v>2322964.5099999998</v>
      </c>
      <c r="O39" s="71">
        <v>52972806.990000002</v>
      </c>
      <c r="P39" s="71">
        <v>103</v>
      </c>
      <c r="Q39" s="71">
        <v>88</v>
      </c>
      <c r="R39" s="72">
        <v>17.045454545454501</v>
      </c>
      <c r="S39" s="71">
        <v>1762.2706796116499</v>
      </c>
      <c r="T39" s="71">
        <v>1619.3432954545499</v>
      </c>
      <c r="U39" s="73">
        <v>8.1104103819398308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7.19</v>
      </c>
      <c r="E40" s="74"/>
      <c r="F40" s="74"/>
      <c r="G40" s="71">
        <v>1.58</v>
      </c>
      <c r="H40" s="72">
        <v>355.06329113923999</v>
      </c>
      <c r="I40" s="71">
        <v>6.67</v>
      </c>
      <c r="J40" s="72">
        <v>92.767732962447894</v>
      </c>
      <c r="K40" s="71">
        <v>0</v>
      </c>
      <c r="L40" s="72">
        <v>0</v>
      </c>
      <c r="M40" s="74"/>
      <c r="N40" s="71">
        <v>137.49</v>
      </c>
      <c r="O40" s="71">
        <v>3251.71</v>
      </c>
      <c r="P40" s="71">
        <v>17</v>
      </c>
      <c r="Q40" s="71">
        <v>6</v>
      </c>
      <c r="R40" s="72">
        <v>183.333333333333</v>
      </c>
      <c r="S40" s="71">
        <v>0.42294117647058799</v>
      </c>
      <c r="T40" s="71">
        <v>3.6133333333333302</v>
      </c>
      <c r="U40" s="73">
        <v>-754.33472415391805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122627.3504</v>
      </c>
      <c r="E41" s="71">
        <v>101976.7454</v>
      </c>
      <c r="F41" s="72">
        <v>120.25030796874201</v>
      </c>
      <c r="G41" s="71">
        <v>229020.51240000001</v>
      </c>
      <c r="H41" s="72">
        <v>-46.455734853206998</v>
      </c>
      <c r="I41" s="71">
        <v>5313.6786000000002</v>
      </c>
      <c r="J41" s="72">
        <v>4.3331920510940103</v>
      </c>
      <c r="K41" s="71">
        <v>10042.2711</v>
      </c>
      <c r="L41" s="72">
        <v>4.3848784524857303</v>
      </c>
      <c r="M41" s="72">
        <v>-0.47086883563619403</v>
      </c>
      <c r="N41" s="71">
        <v>1398264.8792999999</v>
      </c>
      <c r="O41" s="71">
        <v>36571122.364500001</v>
      </c>
      <c r="P41" s="71">
        <v>203</v>
      </c>
      <c r="Q41" s="71">
        <v>185</v>
      </c>
      <c r="R41" s="72">
        <v>9.7297297297297192</v>
      </c>
      <c r="S41" s="71">
        <v>604.07561773399004</v>
      </c>
      <c r="T41" s="71">
        <v>579.77828702702698</v>
      </c>
      <c r="U41" s="73">
        <v>4.0222333088210496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347090.01990000001</v>
      </c>
      <c r="E42" s="71">
        <v>323097.63829999999</v>
      </c>
      <c r="F42" s="72">
        <v>107.425737224895</v>
      </c>
      <c r="G42" s="71">
        <v>413811.85550000001</v>
      </c>
      <c r="H42" s="72">
        <v>-16.123712917645001</v>
      </c>
      <c r="I42" s="71">
        <v>22165.448100000001</v>
      </c>
      <c r="J42" s="72">
        <v>6.3860805062577404</v>
      </c>
      <c r="K42" s="71">
        <v>22942.674900000002</v>
      </c>
      <c r="L42" s="72">
        <v>5.5442285171551804</v>
      </c>
      <c r="M42" s="72">
        <v>-3.3876904213988999E-2</v>
      </c>
      <c r="N42" s="71">
        <v>4451245.3039999995</v>
      </c>
      <c r="O42" s="71">
        <v>89140540.044799998</v>
      </c>
      <c r="P42" s="71">
        <v>1776</v>
      </c>
      <c r="Q42" s="71">
        <v>1655</v>
      </c>
      <c r="R42" s="72">
        <v>7.3111782477341301</v>
      </c>
      <c r="S42" s="71">
        <v>195.43356976351399</v>
      </c>
      <c r="T42" s="71">
        <v>185.024463746224</v>
      </c>
      <c r="U42" s="73">
        <v>5.32616071531909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76476.899999999994</v>
      </c>
      <c r="E43" s="71">
        <v>54060.7232</v>
      </c>
      <c r="F43" s="72">
        <v>141.464811184768</v>
      </c>
      <c r="G43" s="71">
        <v>65036.34</v>
      </c>
      <c r="H43" s="72">
        <v>17.5910268013237</v>
      </c>
      <c r="I43" s="71">
        <v>-9038.51</v>
      </c>
      <c r="J43" s="72">
        <v>-11.818614509740801</v>
      </c>
      <c r="K43" s="71">
        <v>-6561.13</v>
      </c>
      <c r="L43" s="72">
        <v>-10.0884059588839</v>
      </c>
      <c r="M43" s="72">
        <v>0.37758434903743698</v>
      </c>
      <c r="N43" s="71">
        <v>1033491.71</v>
      </c>
      <c r="O43" s="71">
        <v>38787419.890000001</v>
      </c>
      <c r="P43" s="71">
        <v>58</v>
      </c>
      <c r="Q43" s="71">
        <v>46</v>
      </c>
      <c r="R43" s="72">
        <v>26.086956521739101</v>
      </c>
      <c r="S43" s="71">
        <v>1318.56724137931</v>
      </c>
      <c r="T43" s="71">
        <v>1333.3158695652201</v>
      </c>
      <c r="U43" s="73">
        <v>-1.11853440029944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52429.07</v>
      </c>
      <c r="E44" s="71">
        <v>11040.489100000001</v>
      </c>
      <c r="F44" s="72">
        <v>474.87995799026697</v>
      </c>
      <c r="G44" s="71">
        <v>23185.49</v>
      </c>
      <c r="H44" s="72">
        <v>126.128798658126</v>
      </c>
      <c r="I44" s="71">
        <v>6828.08</v>
      </c>
      <c r="J44" s="72">
        <v>13.023461983971901</v>
      </c>
      <c r="K44" s="71">
        <v>1745.88</v>
      </c>
      <c r="L44" s="72">
        <v>7.53005435727259</v>
      </c>
      <c r="M44" s="72">
        <v>2.9109675349966802</v>
      </c>
      <c r="N44" s="71">
        <v>550467.86</v>
      </c>
      <c r="O44" s="71">
        <v>14399126.300000001</v>
      </c>
      <c r="P44" s="71">
        <v>55</v>
      </c>
      <c r="Q44" s="71">
        <v>34</v>
      </c>
      <c r="R44" s="72">
        <v>61.764705882352899</v>
      </c>
      <c r="S44" s="71">
        <v>953.25581818181797</v>
      </c>
      <c r="T44" s="71">
        <v>977.77852941176502</v>
      </c>
      <c r="U44" s="73">
        <v>-2.5725215374735102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55273.760499999997</v>
      </c>
      <c r="E45" s="77"/>
      <c r="F45" s="77"/>
      <c r="G45" s="76">
        <v>15581.052799999999</v>
      </c>
      <c r="H45" s="78">
        <v>254.749843990003</v>
      </c>
      <c r="I45" s="76">
        <v>4609.0936000000002</v>
      </c>
      <c r="J45" s="78">
        <v>8.3386647810944599</v>
      </c>
      <c r="K45" s="76">
        <v>1815.1197</v>
      </c>
      <c r="L45" s="78">
        <v>11.649531795438101</v>
      </c>
      <c r="M45" s="78">
        <v>1.5392780432056401</v>
      </c>
      <c r="N45" s="76">
        <v>216962.40270000001</v>
      </c>
      <c r="O45" s="76">
        <v>3980203.6135</v>
      </c>
      <c r="P45" s="76">
        <v>15</v>
      </c>
      <c r="Q45" s="76">
        <v>22</v>
      </c>
      <c r="R45" s="78">
        <v>-31.818181818181799</v>
      </c>
      <c r="S45" s="76">
        <v>3684.9173666666702</v>
      </c>
      <c r="T45" s="76">
        <v>1726.58658636364</v>
      </c>
      <c r="U45" s="79">
        <v>53.144496482278399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59736</v>
      </c>
      <c r="D2" s="32">
        <v>520754.09650598298</v>
      </c>
      <c r="E2" s="32">
        <v>438770.24374273501</v>
      </c>
      <c r="F2" s="32">
        <v>81983.852763247894</v>
      </c>
      <c r="G2" s="32">
        <v>438770.24374273501</v>
      </c>
      <c r="H2" s="32">
        <v>0.15743294832113899</v>
      </c>
    </row>
    <row r="3" spans="1:8" ht="14.25" x14ac:dyDescent="0.2">
      <c r="A3" s="32">
        <v>2</v>
      </c>
      <c r="B3" s="33">
        <v>13</v>
      </c>
      <c r="C3" s="32">
        <v>7471.192</v>
      </c>
      <c r="D3" s="32">
        <v>57400.357849413798</v>
      </c>
      <c r="E3" s="32">
        <v>44215.7817340443</v>
      </c>
      <c r="F3" s="32">
        <v>13184.5761153695</v>
      </c>
      <c r="G3" s="32">
        <v>44215.7817340443</v>
      </c>
      <c r="H3" s="32">
        <v>0.22969501601293801</v>
      </c>
    </row>
    <row r="4" spans="1:8" ht="14.25" x14ac:dyDescent="0.2">
      <c r="A4" s="32">
        <v>3</v>
      </c>
      <c r="B4" s="33">
        <v>14</v>
      </c>
      <c r="C4" s="32">
        <v>115153</v>
      </c>
      <c r="D4" s="32">
        <v>101462.981641026</v>
      </c>
      <c r="E4" s="32">
        <v>71730.359965811993</v>
      </c>
      <c r="F4" s="32">
        <v>29732.621675213701</v>
      </c>
      <c r="G4" s="32">
        <v>71730.359965811993</v>
      </c>
      <c r="H4" s="32">
        <v>0.29303910839528802</v>
      </c>
    </row>
    <row r="5" spans="1:8" ht="14.25" x14ac:dyDescent="0.2">
      <c r="A5" s="32">
        <v>4</v>
      </c>
      <c r="B5" s="33">
        <v>15</v>
      </c>
      <c r="C5" s="32">
        <v>3274</v>
      </c>
      <c r="D5" s="32">
        <v>60373.1799777778</v>
      </c>
      <c r="E5" s="32">
        <v>46885.744387179497</v>
      </c>
      <c r="F5" s="32">
        <v>13487.435590598299</v>
      </c>
      <c r="G5" s="32">
        <v>46885.744387179497</v>
      </c>
      <c r="H5" s="32">
        <v>0.22340111280477101</v>
      </c>
    </row>
    <row r="6" spans="1:8" ht="14.25" x14ac:dyDescent="0.2">
      <c r="A6" s="32">
        <v>5</v>
      </c>
      <c r="B6" s="33">
        <v>16</v>
      </c>
      <c r="C6" s="32">
        <v>2566</v>
      </c>
      <c r="D6" s="32">
        <v>137273.76300085499</v>
      </c>
      <c r="E6" s="32">
        <v>118027.920739316</v>
      </c>
      <c r="F6" s="32">
        <v>19245.842261538499</v>
      </c>
      <c r="G6" s="32">
        <v>118027.920739316</v>
      </c>
      <c r="H6" s="32">
        <v>0.140200442100641</v>
      </c>
    </row>
    <row r="7" spans="1:8" ht="14.25" x14ac:dyDescent="0.2">
      <c r="A7" s="32">
        <v>6</v>
      </c>
      <c r="B7" s="33">
        <v>17</v>
      </c>
      <c r="C7" s="32">
        <v>16117</v>
      </c>
      <c r="D7" s="32">
        <v>220278.10679316201</v>
      </c>
      <c r="E7" s="32">
        <v>156149.03074957299</v>
      </c>
      <c r="F7" s="32">
        <v>64129.076043589703</v>
      </c>
      <c r="G7" s="32">
        <v>156149.03074957299</v>
      </c>
      <c r="H7" s="32">
        <v>0.291127779229581</v>
      </c>
    </row>
    <row r="8" spans="1:8" ht="14.25" x14ac:dyDescent="0.2">
      <c r="A8" s="32">
        <v>7</v>
      </c>
      <c r="B8" s="33">
        <v>18</v>
      </c>
      <c r="C8" s="32">
        <v>45283</v>
      </c>
      <c r="D8" s="32">
        <v>138045.723494017</v>
      </c>
      <c r="E8" s="32">
        <v>115712.199704274</v>
      </c>
      <c r="F8" s="32">
        <v>22333.523789743602</v>
      </c>
      <c r="G8" s="32">
        <v>115712.199704274</v>
      </c>
      <c r="H8" s="32">
        <v>0.16178352522967901</v>
      </c>
    </row>
    <row r="9" spans="1:8" ht="14.25" x14ac:dyDescent="0.2">
      <c r="A9" s="32">
        <v>8</v>
      </c>
      <c r="B9" s="33">
        <v>19</v>
      </c>
      <c r="C9" s="32">
        <v>14829</v>
      </c>
      <c r="D9" s="32">
        <v>91645.4532786325</v>
      </c>
      <c r="E9" s="32">
        <v>67225.013388888896</v>
      </c>
      <c r="F9" s="32">
        <v>24420.4398897436</v>
      </c>
      <c r="G9" s="32">
        <v>67225.013388888896</v>
      </c>
      <c r="H9" s="32">
        <v>0.26646646414086</v>
      </c>
    </row>
    <row r="10" spans="1:8" ht="14.25" x14ac:dyDescent="0.2">
      <c r="A10" s="32">
        <v>9</v>
      </c>
      <c r="B10" s="33">
        <v>21</v>
      </c>
      <c r="C10" s="32">
        <v>150441</v>
      </c>
      <c r="D10" s="32">
        <v>675940.40531794901</v>
      </c>
      <c r="E10" s="32">
        <v>638224.44341282104</v>
      </c>
      <c r="F10" s="32">
        <v>37715.961905128199</v>
      </c>
      <c r="G10" s="32">
        <v>638224.44341282104</v>
      </c>
      <c r="H10" s="35">
        <v>5.5797762063635403E-2</v>
      </c>
    </row>
    <row r="11" spans="1:8" ht="14.25" x14ac:dyDescent="0.2">
      <c r="A11" s="32">
        <v>10</v>
      </c>
      <c r="B11" s="33">
        <v>22</v>
      </c>
      <c r="C11" s="32">
        <v>46439</v>
      </c>
      <c r="D11" s="32">
        <v>436818.02597094001</v>
      </c>
      <c r="E11" s="32">
        <v>381765.019860684</v>
      </c>
      <c r="F11" s="32">
        <v>55053.0061102564</v>
      </c>
      <c r="G11" s="32">
        <v>381765.019860684</v>
      </c>
      <c r="H11" s="32">
        <v>0.12603190078497101</v>
      </c>
    </row>
    <row r="12" spans="1:8" ht="14.25" x14ac:dyDescent="0.2">
      <c r="A12" s="32">
        <v>11</v>
      </c>
      <c r="B12" s="33">
        <v>23</v>
      </c>
      <c r="C12" s="32">
        <v>177569.78599999999</v>
      </c>
      <c r="D12" s="32">
        <v>1278621.90041083</v>
      </c>
      <c r="E12" s="32">
        <v>1078661.03209348</v>
      </c>
      <c r="F12" s="32">
        <v>199960.86831735101</v>
      </c>
      <c r="G12" s="32">
        <v>1078661.03209348</v>
      </c>
      <c r="H12" s="32">
        <v>0.15638780178339101</v>
      </c>
    </row>
    <row r="13" spans="1:8" ht="14.25" x14ac:dyDescent="0.2">
      <c r="A13" s="32">
        <v>12</v>
      </c>
      <c r="B13" s="33">
        <v>24</v>
      </c>
      <c r="C13" s="32">
        <v>19401.524000000001</v>
      </c>
      <c r="D13" s="32">
        <v>396004.24910598301</v>
      </c>
      <c r="E13" s="32">
        <v>369415.04364273499</v>
      </c>
      <c r="F13" s="32">
        <v>26589.205463247901</v>
      </c>
      <c r="G13" s="32">
        <v>369415.04364273499</v>
      </c>
      <c r="H13" s="32">
        <v>6.7143737783812996E-2</v>
      </c>
    </row>
    <row r="14" spans="1:8" ht="14.25" x14ac:dyDescent="0.2">
      <c r="A14" s="32">
        <v>13</v>
      </c>
      <c r="B14" s="33">
        <v>25</v>
      </c>
      <c r="C14" s="32">
        <v>76931</v>
      </c>
      <c r="D14" s="32">
        <v>837441.50029999996</v>
      </c>
      <c r="E14" s="32">
        <v>772539.62620000006</v>
      </c>
      <c r="F14" s="32">
        <v>64901.874100000001</v>
      </c>
      <c r="G14" s="32">
        <v>772539.62620000006</v>
      </c>
      <c r="H14" s="32">
        <v>7.7500188463014999E-2</v>
      </c>
    </row>
    <row r="15" spans="1:8" ht="14.25" x14ac:dyDescent="0.2">
      <c r="A15" s="32">
        <v>14</v>
      </c>
      <c r="B15" s="33">
        <v>26</v>
      </c>
      <c r="C15" s="32">
        <v>55908</v>
      </c>
      <c r="D15" s="32">
        <v>284214.42596020701</v>
      </c>
      <c r="E15" s="32">
        <v>251864.023903275</v>
      </c>
      <c r="F15" s="32">
        <v>32350.402056932198</v>
      </c>
      <c r="G15" s="32">
        <v>251864.023903275</v>
      </c>
      <c r="H15" s="32">
        <v>0.113823926944023</v>
      </c>
    </row>
    <row r="16" spans="1:8" ht="14.25" x14ac:dyDescent="0.2">
      <c r="A16" s="32">
        <v>15</v>
      </c>
      <c r="B16" s="33">
        <v>27</v>
      </c>
      <c r="C16" s="32">
        <v>163652.378</v>
      </c>
      <c r="D16" s="32">
        <v>1208453.03495812</v>
      </c>
      <c r="E16" s="32">
        <v>1060327.0431743599</v>
      </c>
      <c r="F16" s="32">
        <v>148125.99178376101</v>
      </c>
      <c r="G16" s="32">
        <v>1060327.0431743599</v>
      </c>
      <c r="H16" s="32">
        <v>0.12257488499658099</v>
      </c>
    </row>
    <row r="17" spans="1:8" ht="14.25" x14ac:dyDescent="0.2">
      <c r="A17" s="32">
        <v>16</v>
      </c>
      <c r="B17" s="33">
        <v>29</v>
      </c>
      <c r="C17" s="32">
        <v>166905</v>
      </c>
      <c r="D17" s="32">
        <v>2141657.3634453001</v>
      </c>
      <c r="E17" s="32">
        <v>1895853.07141111</v>
      </c>
      <c r="F17" s="32">
        <v>245804.29203418799</v>
      </c>
      <c r="G17" s="32">
        <v>1895853.07141111</v>
      </c>
      <c r="H17" s="32">
        <v>0.11477293064225801</v>
      </c>
    </row>
    <row r="18" spans="1:8" ht="14.25" x14ac:dyDescent="0.2">
      <c r="A18" s="32">
        <v>17</v>
      </c>
      <c r="B18" s="33">
        <v>31</v>
      </c>
      <c r="C18" s="32">
        <v>23975.624</v>
      </c>
      <c r="D18" s="32">
        <v>195479.22063142</v>
      </c>
      <c r="E18" s="32">
        <v>161009.32244176301</v>
      </c>
      <c r="F18" s="32">
        <v>34469.898189656298</v>
      </c>
      <c r="G18" s="32">
        <v>161009.32244176301</v>
      </c>
      <c r="H18" s="32">
        <v>0.176335357171543</v>
      </c>
    </row>
    <row r="19" spans="1:8" ht="14.25" x14ac:dyDescent="0.2">
      <c r="A19" s="32">
        <v>18</v>
      </c>
      <c r="B19" s="33">
        <v>32</v>
      </c>
      <c r="C19" s="32">
        <v>15185.477000000001</v>
      </c>
      <c r="D19" s="32">
        <v>190355.23625967</v>
      </c>
      <c r="E19" s="32">
        <v>175002.95558125401</v>
      </c>
      <c r="F19" s="32">
        <v>15352.2806784164</v>
      </c>
      <c r="G19" s="32">
        <v>175002.95558125401</v>
      </c>
      <c r="H19" s="32">
        <v>8.0650687525473802E-2</v>
      </c>
    </row>
    <row r="20" spans="1:8" ht="14.25" x14ac:dyDescent="0.2">
      <c r="A20" s="32">
        <v>19</v>
      </c>
      <c r="B20" s="33">
        <v>33</v>
      </c>
      <c r="C20" s="32">
        <v>55281.646999999997</v>
      </c>
      <c r="D20" s="32">
        <v>592485.70323753904</v>
      </c>
      <c r="E20" s="32">
        <v>481608.17090666899</v>
      </c>
      <c r="F20" s="32">
        <v>110877.53233087</v>
      </c>
      <c r="G20" s="32">
        <v>481608.17090666899</v>
      </c>
      <c r="H20" s="32">
        <v>0.18713959125933</v>
      </c>
    </row>
    <row r="21" spans="1:8" ht="14.25" x14ac:dyDescent="0.2">
      <c r="A21" s="32">
        <v>20</v>
      </c>
      <c r="B21" s="33">
        <v>34</v>
      </c>
      <c r="C21" s="32">
        <v>40042.353000000003</v>
      </c>
      <c r="D21" s="32">
        <v>190196.88172844</v>
      </c>
      <c r="E21" s="32">
        <v>135389.58880343</v>
      </c>
      <c r="F21" s="32">
        <v>54807.2929250093</v>
      </c>
      <c r="G21" s="32">
        <v>135389.58880343</v>
      </c>
      <c r="H21" s="32">
        <v>0.28816083853184499</v>
      </c>
    </row>
    <row r="22" spans="1:8" ht="14.25" x14ac:dyDescent="0.2">
      <c r="A22" s="32">
        <v>21</v>
      </c>
      <c r="B22" s="33">
        <v>35</v>
      </c>
      <c r="C22" s="32">
        <v>32177.687000000002</v>
      </c>
      <c r="D22" s="32">
        <v>721048.91132566403</v>
      </c>
      <c r="E22" s="32">
        <v>706867.52251769905</v>
      </c>
      <c r="F22" s="32">
        <v>14181.3888079646</v>
      </c>
      <c r="G22" s="32">
        <v>706867.52251769905</v>
      </c>
      <c r="H22" s="32">
        <v>1.96677209898172E-2</v>
      </c>
    </row>
    <row r="23" spans="1:8" ht="14.25" x14ac:dyDescent="0.2">
      <c r="A23" s="32">
        <v>22</v>
      </c>
      <c r="B23" s="33">
        <v>36</v>
      </c>
      <c r="C23" s="32">
        <v>119335.54300000001</v>
      </c>
      <c r="D23" s="32">
        <v>550623.041012389</v>
      </c>
      <c r="E23" s="32">
        <v>478393.05272117601</v>
      </c>
      <c r="F23" s="32">
        <v>72229.9882912131</v>
      </c>
      <c r="G23" s="32">
        <v>478393.05272117601</v>
      </c>
      <c r="H23" s="32">
        <v>0.13117865202009901</v>
      </c>
    </row>
    <row r="24" spans="1:8" ht="14.25" x14ac:dyDescent="0.2">
      <c r="A24" s="32">
        <v>23</v>
      </c>
      <c r="B24" s="33">
        <v>37</v>
      </c>
      <c r="C24" s="32">
        <v>117612.882</v>
      </c>
      <c r="D24" s="32">
        <v>983823.35043805302</v>
      </c>
      <c r="E24" s="32">
        <v>879683.02983961697</v>
      </c>
      <c r="F24" s="32">
        <v>104140.320598436</v>
      </c>
      <c r="G24" s="32">
        <v>879683.02983961697</v>
      </c>
      <c r="H24" s="32">
        <v>0.105852662017086</v>
      </c>
    </row>
    <row r="25" spans="1:8" ht="14.25" x14ac:dyDescent="0.2">
      <c r="A25" s="32">
        <v>24</v>
      </c>
      <c r="B25" s="33">
        <v>38</v>
      </c>
      <c r="C25" s="32">
        <v>394895.96500000003</v>
      </c>
      <c r="D25" s="32">
        <v>1476218.6182708</v>
      </c>
      <c r="E25" s="32">
        <v>1468001.2348601799</v>
      </c>
      <c r="F25" s="32">
        <v>8217.3834106194699</v>
      </c>
      <c r="G25" s="32">
        <v>1468001.2348601799</v>
      </c>
      <c r="H25" s="32">
        <v>5.5665084486233403E-3</v>
      </c>
    </row>
    <row r="26" spans="1:8" ht="14.25" x14ac:dyDescent="0.2">
      <c r="A26" s="32">
        <v>25</v>
      </c>
      <c r="B26" s="33">
        <v>39</v>
      </c>
      <c r="C26" s="32">
        <v>65285.021999999997</v>
      </c>
      <c r="D26" s="32">
        <v>112363.92493973199</v>
      </c>
      <c r="E26" s="32">
        <v>80591.466422388199</v>
      </c>
      <c r="F26" s="32">
        <v>31772.458517344101</v>
      </c>
      <c r="G26" s="32">
        <v>80591.466422388199</v>
      </c>
      <c r="H26" s="32">
        <v>0.28276387225157501</v>
      </c>
    </row>
    <row r="27" spans="1:8" ht="14.25" x14ac:dyDescent="0.2">
      <c r="A27" s="32">
        <v>26</v>
      </c>
      <c r="B27" s="33">
        <v>42</v>
      </c>
      <c r="C27" s="32">
        <v>8137.0739999999996</v>
      </c>
      <c r="D27" s="32">
        <v>141134.1115</v>
      </c>
      <c r="E27" s="32">
        <v>125068.2718</v>
      </c>
      <c r="F27" s="32">
        <v>16065.8397</v>
      </c>
      <c r="G27" s="32">
        <v>125068.2718</v>
      </c>
      <c r="H27" s="32">
        <v>0.113833852987412</v>
      </c>
    </row>
    <row r="28" spans="1:8" ht="14.25" x14ac:dyDescent="0.2">
      <c r="A28" s="32">
        <v>27</v>
      </c>
      <c r="B28" s="33">
        <v>75</v>
      </c>
      <c r="C28" s="32">
        <v>223</v>
      </c>
      <c r="D28" s="32">
        <v>122627.35042735</v>
      </c>
      <c r="E28" s="32">
        <v>117313.670940171</v>
      </c>
      <c r="F28" s="32">
        <v>5313.67948717949</v>
      </c>
      <c r="G28" s="32">
        <v>117313.670940171</v>
      </c>
      <c r="H28" s="32">
        <v>4.3331927736035801E-2</v>
      </c>
    </row>
    <row r="29" spans="1:8" ht="14.25" x14ac:dyDescent="0.2">
      <c r="A29" s="32">
        <v>28</v>
      </c>
      <c r="B29" s="33">
        <v>76</v>
      </c>
      <c r="C29" s="32">
        <v>2013</v>
      </c>
      <c r="D29" s="32">
        <v>347090.01324444398</v>
      </c>
      <c r="E29" s="32">
        <v>324924.57128717902</v>
      </c>
      <c r="F29" s="32">
        <v>22165.441957265</v>
      </c>
      <c r="G29" s="32">
        <v>324924.57128717902</v>
      </c>
      <c r="H29" s="32">
        <v>6.3860788589312004E-2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55273.760683760702</v>
      </c>
      <c r="E30" s="32">
        <v>50664.666666666701</v>
      </c>
      <c r="F30" s="32">
        <v>4609.0940170940203</v>
      </c>
      <c r="G30" s="32">
        <v>50664.666666666701</v>
      </c>
      <c r="H30" s="32">
        <v>8.3386655079688801E-2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92</v>
      </c>
      <c r="D32" s="38">
        <v>232289.02</v>
      </c>
      <c r="E32" s="38">
        <v>224790.82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71</v>
      </c>
      <c r="D33" s="38">
        <v>186640.25</v>
      </c>
      <c r="E33" s="38">
        <v>217953.06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116</v>
      </c>
      <c r="D34" s="38">
        <v>282331.65999999997</v>
      </c>
      <c r="E34" s="38">
        <v>316633.59000000003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95</v>
      </c>
      <c r="D35" s="38">
        <v>181513.88</v>
      </c>
      <c r="E35" s="38">
        <v>209247.24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21</v>
      </c>
      <c r="D36" s="38">
        <v>7.19</v>
      </c>
      <c r="E36" s="38">
        <v>0.52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48</v>
      </c>
      <c r="D37" s="38">
        <v>76476.899999999994</v>
      </c>
      <c r="E37" s="38">
        <v>85515.41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49</v>
      </c>
      <c r="D38" s="38">
        <v>52429.07</v>
      </c>
      <c r="E38" s="38">
        <v>45600.99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2015-06-12T02:03:34Z</dcterms:modified>
</cp:coreProperties>
</file>