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<sst xmlns="http://schemas.openxmlformats.org/spreadsheetml/2006/main" count="117" uniqueCount="74">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</sst>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15454074.332799995</v>
      </c>
      <c r="F3" s="25">
        <f>RA!I7</f>
        <v>1253443.5919999999</v>
      </c>
      <c r="G3" s="16">
        <f>SUM(G4:G40)</f>
        <v>14200630.740800001</v>
      </c>
      <c r="H3" s="27">
        <f>RA!J7</f>
        <v>8.1107646113728702</v>
      </c>
      <c r="I3" s="20">
        <f>SUM(I4:I40)</f>
        <v>15454078.730594834</v>
      </c>
      <c r="J3" s="21">
        <f>SUM(J4:J40)</f>
        <v>14200630.691721661</v>
      </c>
      <c r="K3" s="22">
        <f>E3-I3</f>
        <v>-4.3977948389947414</v>
      </c>
      <c r="L3" s="22">
        <f>G3-J3</f>
        <v>4.9078339710831642E-2</v>
      </c>
    </row>
    <row r="4" spans="1:13" x14ac:dyDescent="0.15">
      <c r="A4" s="44">
        <f>RA!A8</f>
        <v>42179</v>
      </c>
      <c r="B4" s="12">
        <v>12</v>
      </c>
      <c r="C4" s="42" t="s">
        <v>6</v>
      </c>
      <c r="D4" s="42"/>
      <c r="E4" s="15">
        <f>VLOOKUP(C4,RA!B8:D36,3,0)</f>
        <v>532705.91839999997</v>
      </c>
      <c r="F4" s="25">
        <f>VLOOKUP(C4,RA!B8:I39,8,0)</f>
        <v>130474.5891</v>
      </c>
      <c r="G4" s="16">
        <f t="shared" ref="G4:G40" si="0">E4-F4</f>
        <v>402231.32929999998</v>
      </c>
      <c r="H4" s="27">
        <f>RA!J8</f>
        <v>24.492798858305299</v>
      </c>
      <c r="I4" s="20">
        <f>VLOOKUP(B4,RMS!B:D,3,FALSE)</f>
        <v>532706.70027606795</v>
      </c>
      <c r="J4" s="21">
        <f>VLOOKUP(B4,RMS!B:E,4,FALSE)</f>
        <v>402231.34217606799</v>
      </c>
      <c r="K4" s="22">
        <f t="shared" ref="K4:K40" si="1">E4-I4</f>
        <v>-0.7818760679801926</v>
      </c>
      <c r="L4" s="22">
        <f t="shared" ref="L4:L40" si="2">G4-J4</f>
        <v>-1.2876068009063601E-2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60362.882599999997</v>
      </c>
      <c r="F5" s="25">
        <f>VLOOKUP(C5,RA!B9:I40,8,0)</f>
        <v>14008.6844</v>
      </c>
      <c r="G5" s="16">
        <f t="shared" si="0"/>
        <v>46354.198199999999</v>
      </c>
      <c r="H5" s="27">
        <f>RA!J9</f>
        <v>23.207447684083899</v>
      </c>
      <c r="I5" s="20">
        <f>VLOOKUP(B5,RMS!B:D,3,FALSE)</f>
        <v>60362.909661772901</v>
      </c>
      <c r="J5" s="21">
        <f>VLOOKUP(B5,RMS!B:E,4,FALSE)</f>
        <v>46354.191179683803</v>
      </c>
      <c r="K5" s="22">
        <f t="shared" si="1"/>
        <v>-2.7061772903834935E-2</v>
      </c>
      <c r="L5" s="22">
        <f t="shared" si="2"/>
        <v>7.0203161958488636E-3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97627.682499999995</v>
      </c>
      <c r="F6" s="25">
        <f>VLOOKUP(C6,RA!B10:I41,8,0)</f>
        <v>27012.599300000002</v>
      </c>
      <c r="G6" s="16">
        <f t="shared" si="0"/>
        <v>70615.083199999994</v>
      </c>
      <c r="H6" s="27">
        <f>RA!J10</f>
        <v>27.668995727723001</v>
      </c>
      <c r="I6" s="20">
        <f>VLOOKUP(B6,RMS!B:D,3,FALSE)</f>
        <v>97629.532070085494</v>
      </c>
      <c r="J6" s="21">
        <f>VLOOKUP(B6,RMS!B:E,4,FALSE)</f>
        <v>70615.083326495704</v>
      </c>
      <c r="K6" s="22">
        <f>E6-I6</f>
        <v>-1.8495700854982715</v>
      </c>
      <c r="L6" s="22">
        <f t="shared" si="2"/>
        <v>-1.2649570999201387E-4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56835.463199999998</v>
      </c>
      <c r="F7" s="25">
        <f>VLOOKUP(C7,RA!B11:I42,8,0)</f>
        <v>13785.391900000001</v>
      </c>
      <c r="G7" s="16">
        <f t="shared" si="0"/>
        <v>43050.071299999996</v>
      </c>
      <c r="H7" s="27">
        <f>RA!J11</f>
        <v>24.2549125560747</v>
      </c>
      <c r="I7" s="20">
        <f>VLOOKUP(B7,RMS!B:D,3,FALSE)</f>
        <v>56835.4987401709</v>
      </c>
      <c r="J7" s="21">
        <f>VLOOKUP(B7,RMS!B:E,4,FALSE)</f>
        <v>43050.071245299099</v>
      </c>
      <c r="K7" s="22">
        <f t="shared" si="1"/>
        <v>-3.5540170902095269E-2</v>
      </c>
      <c r="L7" s="22">
        <f t="shared" si="2"/>
        <v>5.4700896725989878E-5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235959.26560000001</v>
      </c>
      <c r="F8" s="25">
        <f>VLOOKUP(C8,RA!B12:I43,8,0)</f>
        <v>34514.188600000001</v>
      </c>
      <c r="G8" s="16">
        <f t="shared" si="0"/>
        <v>201445.07700000002</v>
      </c>
      <c r="H8" s="27">
        <f>RA!J12</f>
        <v>14.627180887445499</v>
      </c>
      <c r="I8" s="20">
        <f>VLOOKUP(B8,RMS!B:D,3,FALSE)</f>
        <v>235959.27714188001</v>
      </c>
      <c r="J8" s="21">
        <f>VLOOKUP(B8,RMS!B:E,4,FALSE)</f>
        <v>201445.08094871801</v>
      </c>
      <c r="K8" s="22">
        <f t="shared" si="1"/>
        <v>-1.1541879997821525E-2</v>
      </c>
      <c r="L8" s="22">
        <f t="shared" si="2"/>
        <v>-3.9487179892603308E-3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258038.73989999999</v>
      </c>
      <c r="F9" s="25">
        <f>VLOOKUP(C9,RA!B13:I44,8,0)</f>
        <v>71143.875</v>
      </c>
      <c r="G9" s="16">
        <f t="shared" si="0"/>
        <v>186894.86489999999</v>
      </c>
      <c r="H9" s="27">
        <f>RA!J13</f>
        <v>27.571005434134001</v>
      </c>
      <c r="I9" s="20">
        <f>VLOOKUP(B9,RMS!B:D,3,FALSE)</f>
        <v>258038.97972051299</v>
      </c>
      <c r="J9" s="21">
        <f>VLOOKUP(B9,RMS!B:E,4,FALSE)</f>
        <v>186894.86460427399</v>
      </c>
      <c r="K9" s="22">
        <f t="shared" si="1"/>
        <v>-0.23982051300117746</v>
      </c>
      <c r="L9" s="22">
        <f t="shared" si="2"/>
        <v>2.9572600033134222E-4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151693.33929999999</v>
      </c>
      <c r="F10" s="25">
        <f>VLOOKUP(C10,RA!B14:I45,8,0)</f>
        <v>27040.303800000002</v>
      </c>
      <c r="G10" s="16">
        <f t="shared" si="0"/>
        <v>124653.0355</v>
      </c>
      <c r="H10" s="27">
        <f>RA!J14</f>
        <v>17.8256368570825</v>
      </c>
      <c r="I10" s="20">
        <f>VLOOKUP(B10,RMS!B:D,3,FALSE)</f>
        <v>151693.32941282101</v>
      </c>
      <c r="J10" s="21">
        <f>VLOOKUP(B10,RMS!B:E,4,FALSE)</f>
        <v>124653.035310256</v>
      </c>
      <c r="K10" s="22">
        <f t="shared" si="1"/>
        <v>9.8871789814438671E-3</v>
      </c>
      <c r="L10" s="22">
        <f t="shared" si="2"/>
        <v>1.8974399426952004E-4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112080.96920000001</v>
      </c>
      <c r="F11" s="25">
        <f>VLOOKUP(C11,RA!B15:I46,8,0)</f>
        <v>22393.821800000002</v>
      </c>
      <c r="G11" s="16">
        <f t="shared" si="0"/>
        <v>89687.147400000002</v>
      </c>
      <c r="H11" s="27">
        <f>RA!J15</f>
        <v>19.9800393945915</v>
      </c>
      <c r="I11" s="20">
        <f>VLOOKUP(B11,RMS!B:D,3,FALSE)</f>
        <v>112081.08308803401</v>
      </c>
      <c r="J11" s="21">
        <f>VLOOKUP(B11,RMS!B:E,4,FALSE)</f>
        <v>89687.1478709402</v>
      </c>
      <c r="K11" s="22">
        <f t="shared" si="1"/>
        <v>-0.1138880340004107</v>
      </c>
      <c r="L11" s="22">
        <f t="shared" si="2"/>
        <v>-4.7094019828364253E-4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723378.29969999997</v>
      </c>
      <c r="F12" s="25">
        <f>VLOOKUP(C12,RA!B16:I47,8,0)</f>
        <v>25898.305700000001</v>
      </c>
      <c r="G12" s="16">
        <f t="shared" si="0"/>
        <v>697479.99399999995</v>
      </c>
      <c r="H12" s="27">
        <f>RA!J16</f>
        <v>3.5801883621254</v>
      </c>
      <c r="I12" s="20">
        <f>VLOOKUP(B12,RMS!B:D,3,FALSE)</f>
        <v>723377.73082478601</v>
      </c>
      <c r="J12" s="21">
        <f>VLOOKUP(B12,RMS!B:E,4,FALSE)</f>
        <v>697479.99414187996</v>
      </c>
      <c r="K12" s="22">
        <f t="shared" si="1"/>
        <v>0.56887521396856755</v>
      </c>
      <c r="L12" s="22">
        <f t="shared" si="2"/>
        <v>-1.4188000932335854E-4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440683.79180000001</v>
      </c>
      <c r="F13" s="25">
        <f>VLOOKUP(C13,RA!B17:I48,8,0)</f>
        <v>47143.883300000001</v>
      </c>
      <c r="G13" s="16">
        <f t="shared" si="0"/>
        <v>393539.90850000002</v>
      </c>
      <c r="H13" s="27">
        <f>RA!J17</f>
        <v>10.697893631948199</v>
      </c>
      <c r="I13" s="20">
        <f>VLOOKUP(B13,RMS!B:D,3,FALSE)</f>
        <v>440683.71914359002</v>
      </c>
      <c r="J13" s="21">
        <f>VLOOKUP(B13,RMS!B:E,4,FALSE)</f>
        <v>393539.90922905999</v>
      </c>
      <c r="K13" s="22">
        <f t="shared" si="1"/>
        <v>7.2656409989576787E-2</v>
      </c>
      <c r="L13" s="22">
        <f t="shared" si="2"/>
        <v>-7.2905997512862086E-4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2139400.7884</v>
      </c>
      <c r="F14" s="25">
        <f>VLOOKUP(C14,RA!B18:I49,8,0)</f>
        <v>-82446.841100000005</v>
      </c>
      <c r="G14" s="16">
        <f t="shared" si="0"/>
        <v>2221847.6294999998</v>
      </c>
      <c r="H14" s="27">
        <f>RA!J18</f>
        <v>-3.8537351929116501</v>
      </c>
      <c r="I14" s="20">
        <f>VLOOKUP(B14,RMS!B:D,3,FALSE)</f>
        <v>2139400.6030836902</v>
      </c>
      <c r="J14" s="21">
        <f>VLOOKUP(B14,RMS!B:E,4,FALSE)</f>
        <v>2221847.6280901101</v>
      </c>
      <c r="K14" s="22">
        <f t="shared" si="1"/>
        <v>0.18531630979850888</v>
      </c>
      <c r="L14" s="22">
        <f t="shared" si="2"/>
        <v>1.4098896645009518E-3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444995.87270000001</v>
      </c>
      <c r="F15" s="25">
        <f>VLOOKUP(C15,RA!B19:I50,8,0)</f>
        <v>26324.561300000001</v>
      </c>
      <c r="G15" s="16">
        <f t="shared" si="0"/>
        <v>418671.31140000001</v>
      </c>
      <c r="H15" s="27">
        <f>RA!J19</f>
        <v>5.9156866198053599</v>
      </c>
      <c r="I15" s="20">
        <f>VLOOKUP(B15,RMS!B:D,3,FALSE)</f>
        <v>444995.85322307702</v>
      </c>
      <c r="J15" s="21">
        <f>VLOOKUP(B15,RMS!B:E,4,FALSE)</f>
        <v>418671.31128034199</v>
      </c>
      <c r="K15" s="22">
        <f t="shared" si="1"/>
        <v>1.9476922985631973E-2</v>
      </c>
      <c r="L15" s="22">
        <f t="shared" si="2"/>
        <v>1.1965801240876317E-4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919351.93660000002</v>
      </c>
      <c r="F16" s="25">
        <f>VLOOKUP(C16,RA!B20:I51,8,0)</f>
        <v>62133.994400000003</v>
      </c>
      <c r="G16" s="16">
        <f t="shared" si="0"/>
        <v>857217.94220000005</v>
      </c>
      <c r="H16" s="27">
        <f>RA!J20</f>
        <v>6.7584558128835299</v>
      </c>
      <c r="I16" s="20">
        <f>VLOOKUP(B16,RMS!B:D,3,FALSE)</f>
        <v>919352.15549999999</v>
      </c>
      <c r="J16" s="21">
        <f>VLOOKUP(B16,RMS!B:E,4,FALSE)</f>
        <v>857217.94220000005</v>
      </c>
      <c r="K16" s="22">
        <f t="shared" si="1"/>
        <v>-0.21889999997802079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272646.84980000003</v>
      </c>
      <c r="F17" s="25">
        <f>VLOOKUP(C17,RA!B21:I52,8,0)</f>
        <v>31172.8822</v>
      </c>
      <c r="G17" s="16">
        <f t="shared" si="0"/>
        <v>241473.96760000003</v>
      </c>
      <c r="H17" s="27">
        <f>RA!J21</f>
        <v>11.4334283425123</v>
      </c>
      <c r="I17" s="20">
        <f>VLOOKUP(B17,RMS!B:D,3,FALSE)</f>
        <v>272646.60849059798</v>
      </c>
      <c r="J17" s="21">
        <f>VLOOKUP(B17,RMS!B:E,4,FALSE)</f>
        <v>241473.96758119701</v>
      </c>
      <c r="K17" s="22">
        <f t="shared" si="1"/>
        <v>0.24130940204486251</v>
      </c>
      <c r="L17" s="22">
        <f t="shared" si="2"/>
        <v>1.8803024431690574E-5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1119403.3454</v>
      </c>
      <c r="F18" s="25">
        <f>VLOOKUP(C18,RA!B22:I53,8,0)</f>
        <v>132828.5454</v>
      </c>
      <c r="G18" s="16">
        <f t="shared" si="0"/>
        <v>986574.8</v>
      </c>
      <c r="H18" s="27">
        <f>RA!J22</f>
        <v>11.8660129028412</v>
      </c>
      <c r="I18" s="20">
        <f>VLOOKUP(B18,RMS!B:D,3,FALSE)</f>
        <v>1119404.5252427401</v>
      </c>
      <c r="J18" s="21">
        <f>VLOOKUP(B18,RMS!B:E,4,FALSE)</f>
        <v>986574.79972820496</v>
      </c>
      <c r="K18" s="22">
        <f t="shared" si="1"/>
        <v>-1.1798427400644869</v>
      </c>
      <c r="L18" s="22">
        <f t="shared" si="2"/>
        <v>2.7179508469998837E-4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2323277.6335999998</v>
      </c>
      <c r="F19" s="25">
        <f>VLOOKUP(C19,RA!B23:I54,8,0)</f>
        <v>345423.91499999998</v>
      </c>
      <c r="G19" s="16">
        <f t="shared" si="0"/>
        <v>1977853.7185999998</v>
      </c>
      <c r="H19" s="27">
        <f>RA!J23</f>
        <v>14.867956803972399</v>
      </c>
      <c r="I19" s="20">
        <f>VLOOKUP(B19,RMS!B:D,3,FALSE)</f>
        <v>2323278.95693846</v>
      </c>
      <c r="J19" s="21">
        <f>VLOOKUP(B19,RMS!B:E,4,FALSE)</f>
        <v>1977853.7509290599</v>
      </c>
      <c r="K19" s="22">
        <f t="shared" si="1"/>
        <v>-1.3233384601771832</v>
      </c>
      <c r="L19" s="22">
        <f t="shared" si="2"/>
        <v>-3.2329060137271881E-2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174722.01130000001</v>
      </c>
      <c r="F20" s="25">
        <f>VLOOKUP(C20,RA!B24:I55,8,0)</f>
        <v>31942.3786</v>
      </c>
      <c r="G20" s="16">
        <f t="shared" si="0"/>
        <v>142779.63270000002</v>
      </c>
      <c r="H20" s="27">
        <f>RA!J24</f>
        <v>18.2818285814914</v>
      </c>
      <c r="I20" s="20">
        <f>VLOOKUP(B20,RMS!B:D,3,FALSE)</f>
        <v>174722.01671952999</v>
      </c>
      <c r="J20" s="21">
        <f>VLOOKUP(B20,RMS!B:E,4,FALSE)</f>
        <v>142779.634741669</v>
      </c>
      <c r="K20" s="22">
        <f t="shared" si="1"/>
        <v>-5.4195299744606018E-3</v>
      </c>
      <c r="L20" s="22">
        <f t="shared" si="2"/>
        <v>-2.0416689803823829E-3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165509.5361</v>
      </c>
      <c r="F21" s="25">
        <f>VLOOKUP(C21,RA!B25:I56,8,0)</f>
        <v>10965.881600000001</v>
      </c>
      <c r="G21" s="16">
        <f t="shared" si="0"/>
        <v>154543.6545</v>
      </c>
      <c r="H21" s="27">
        <f>RA!J25</f>
        <v>6.62552856977043</v>
      </c>
      <c r="I21" s="20">
        <f>VLOOKUP(B21,RMS!B:D,3,FALSE)</f>
        <v>165509.54053918799</v>
      </c>
      <c r="J21" s="21">
        <f>VLOOKUP(B21,RMS!B:E,4,FALSE)</f>
        <v>154543.65008714399</v>
      </c>
      <c r="K21" s="22">
        <f t="shared" si="1"/>
        <v>-4.4391879928298295E-3</v>
      </c>
      <c r="L21" s="22">
        <f t="shared" si="2"/>
        <v>4.4128560111857951E-3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468558.90019999997</v>
      </c>
      <c r="F22" s="25">
        <f>VLOOKUP(C22,RA!B26:I57,8,0)</f>
        <v>105482.62450000001</v>
      </c>
      <c r="G22" s="16">
        <f t="shared" si="0"/>
        <v>363076.2757</v>
      </c>
      <c r="H22" s="27">
        <f>RA!J26</f>
        <v>22.512137631998002</v>
      </c>
      <c r="I22" s="20">
        <f>VLOOKUP(B22,RMS!B:D,3,FALSE)</f>
        <v>468558.87700509798</v>
      </c>
      <c r="J22" s="21">
        <f>VLOOKUP(B22,RMS!B:E,4,FALSE)</f>
        <v>363076.256603321</v>
      </c>
      <c r="K22" s="22">
        <f t="shared" si="1"/>
        <v>2.3194901994429529E-2</v>
      </c>
      <c r="L22" s="22">
        <f t="shared" si="2"/>
        <v>1.9096678995992988E-2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157796.29370000001</v>
      </c>
      <c r="F23" s="25">
        <f>VLOOKUP(C23,RA!B27:I58,8,0)</f>
        <v>41739.401400000002</v>
      </c>
      <c r="G23" s="16">
        <f t="shared" si="0"/>
        <v>116056.89230000001</v>
      </c>
      <c r="H23" s="27">
        <f>RA!J27</f>
        <v>26.451445988556799</v>
      </c>
      <c r="I23" s="20">
        <f>VLOOKUP(B23,RMS!B:D,3,FALSE)</f>
        <v>157796.154601558</v>
      </c>
      <c r="J23" s="21">
        <f>VLOOKUP(B23,RMS!B:E,4,FALSE)</f>
        <v>116056.892444242</v>
      </c>
      <c r="K23" s="22">
        <f t="shared" si="1"/>
        <v>0.13909844201407395</v>
      </c>
      <c r="L23" s="22">
        <f t="shared" si="2"/>
        <v>-1.4424198889173567E-4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615812.12199999997</v>
      </c>
      <c r="F24" s="25">
        <f>VLOOKUP(C24,RA!B28:I59,8,0)</f>
        <v>11518.9622</v>
      </c>
      <c r="G24" s="16">
        <f t="shared" si="0"/>
        <v>604293.15980000002</v>
      </c>
      <c r="H24" s="27">
        <f>RA!J28</f>
        <v>1.8705319022609299</v>
      </c>
      <c r="I24" s="20">
        <f>VLOOKUP(B24,RMS!B:D,3,FALSE)</f>
        <v>615812.12167876097</v>
      </c>
      <c r="J24" s="21">
        <f>VLOOKUP(B24,RMS!B:E,4,FALSE)</f>
        <v>604293.14353362797</v>
      </c>
      <c r="K24" s="22">
        <f t="shared" si="1"/>
        <v>3.2123900018632412E-4</v>
      </c>
      <c r="L24" s="22">
        <f t="shared" si="2"/>
        <v>1.6266372054815292E-2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477608.58350000001</v>
      </c>
      <c r="F25" s="25">
        <f>VLOOKUP(C25,RA!B29:I60,8,0)</f>
        <v>61800.6682</v>
      </c>
      <c r="G25" s="16">
        <f t="shared" si="0"/>
        <v>415807.91529999999</v>
      </c>
      <c r="H25" s="27">
        <f>RA!J29</f>
        <v>12.9396058477663</v>
      </c>
      <c r="I25" s="20">
        <f>VLOOKUP(B25,RMS!B:D,3,FALSE)</f>
        <v>477608.584669912</v>
      </c>
      <c r="J25" s="21">
        <f>VLOOKUP(B25,RMS!B:E,4,FALSE)</f>
        <v>415807.91043982899</v>
      </c>
      <c r="K25" s="22">
        <f t="shared" si="1"/>
        <v>-1.169911993201822E-3</v>
      </c>
      <c r="L25" s="22">
        <f t="shared" si="2"/>
        <v>4.8601710004732013E-3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934219.46369999996</v>
      </c>
      <c r="F26" s="25">
        <f>VLOOKUP(C26,RA!B30:I61,8,0)</f>
        <v>120796.10400000001</v>
      </c>
      <c r="G26" s="16">
        <f t="shared" si="0"/>
        <v>813423.35969999991</v>
      </c>
      <c r="H26" s="27">
        <f>RA!J30</f>
        <v>12.930163488735699</v>
      </c>
      <c r="I26" s="20">
        <f>VLOOKUP(B26,RMS!B:D,3,FALSE)</f>
        <v>934219.47744601802</v>
      </c>
      <c r="J26" s="21">
        <f>VLOOKUP(B26,RMS!B:E,4,FALSE)</f>
        <v>813423.31991547404</v>
      </c>
      <c r="K26" s="22">
        <f t="shared" si="1"/>
        <v>-1.3746018055826426E-2</v>
      </c>
      <c r="L26" s="22">
        <f t="shared" si="2"/>
        <v>3.9784525870345533E-2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576475.67570000002</v>
      </c>
      <c r="F27" s="25">
        <f>VLOOKUP(C27,RA!B31:I62,8,0)</f>
        <v>27134.047900000001</v>
      </c>
      <c r="G27" s="16">
        <f t="shared" si="0"/>
        <v>549341.62780000002</v>
      </c>
      <c r="H27" s="27">
        <f>RA!J31</f>
        <v>4.7068851373567204</v>
      </c>
      <c r="I27" s="20">
        <f>VLOOKUP(B27,RMS!B:D,3,FALSE)</f>
        <v>576475.63873893803</v>
      </c>
      <c r="J27" s="21">
        <f>VLOOKUP(B27,RMS!B:E,4,FALSE)</f>
        <v>549341.60875309701</v>
      </c>
      <c r="K27" s="22">
        <f t="shared" si="1"/>
        <v>3.6961061996407807E-2</v>
      </c>
      <c r="L27" s="22">
        <f t="shared" si="2"/>
        <v>1.9046903005801141E-2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82721.010399999999</v>
      </c>
      <c r="F28" s="25">
        <f>VLOOKUP(C28,RA!B32:I63,8,0)</f>
        <v>22284.287899999999</v>
      </c>
      <c r="G28" s="16">
        <f t="shared" si="0"/>
        <v>60436.722500000003</v>
      </c>
      <c r="H28" s="27">
        <f>RA!J32</f>
        <v>26.939090555402601</v>
      </c>
      <c r="I28" s="20">
        <f>VLOOKUP(B28,RMS!B:D,3,FALSE)</f>
        <v>82720.904394327197</v>
      </c>
      <c r="J28" s="21">
        <f>VLOOKUP(B28,RMS!B:E,4,FALSE)</f>
        <v>60436.727902262501</v>
      </c>
      <c r="K28" s="22">
        <f t="shared" si="1"/>
        <v>0.10600567280198447</v>
      </c>
      <c r="L28" s="22">
        <f t="shared" si="2"/>
        <v>-5.402262497227639E-3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2.0354000000000001</v>
      </c>
      <c r="F29" s="25">
        <f>VLOOKUP(C29,RA!B33:I64,8,0)</f>
        <v>0.38240000000000002</v>
      </c>
      <c r="G29" s="16">
        <f t="shared" si="0"/>
        <v>1.653</v>
      </c>
      <c r="H29" s="27">
        <f>RA!J33</f>
        <v>18.7874619239462</v>
      </c>
      <c r="I29" s="20">
        <f>VLOOKUP(B29,RMS!B:D,3,FALSE)</f>
        <v>2.0354000000000001</v>
      </c>
      <c r="J29" s="21">
        <f>VLOOKUP(B29,RMS!B:E,4,FALSE)</f>
        <v>1.653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82949.853400000007</v>
      </c>
      <c r="F30" s="25">
        <f>VLOOKUP(C30,RA!B34:I66,8,0)</f>
        <v>15705.554700000001</v>
      </c>
      <c r="G30" s="16">
        <f t="shared" si="0"/>
        <v>67244.298700000014</v>
      </c>
      <c r="H30" s="27">
        <f>RA!J34</f>
        <v>0</v>
      </c>
      <c r="I30" s="20">
        <f>VLOOKUP(B30,RMS!B:D,3,FALSE)</f>
        <v>82949.853799999997</v>
      </c>
      <c r="J30" s="21">
        <f>VLOOKUP(B30,RMS!B:E,4,FALSE)</f>
        <v>67244.303899999999</v>
      </c>
      <c r="K30" s="22">
        <f t="shared" si="1"/>
        <v>-3.9999998989515007E-4</v>
      </c>
      <c r="L30" s="22">
        <f t="shared" si="2"/>
        <v>-5.1999999850522727E-3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85715.46</v>
      </c>
      <c r="F31" s="25">
        <f>VLOOKUP(C31,RA!B35:I67,8,0)</f>
        <v>2603.2600000000002</v>
      </c>
      <c r="G31" s="16">
        <f t="shared" si="0"/>
        <v>83112.200000000012</v>
      </c>
      <c r="H31" s="27">
        <f>RA!J35</f>
        <v>18.933794402583001</v>
      </c>
      <c r="I31" s="20">
        <f>VLOOKUP(B31,RMS!B:D,3,FALSE)</f>
        <v>85715.46</v>
      </c>
      <c r="J31" s="21">
        <f>VLOOKUP(B31,RMS!B:E,4,FALSE)</f>
        <v>83112.2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137607.17000000001</v>
      </c>
      <c r="F32" s="25">
        <f>VLOOKUP(C32,RA!B34:I67,8,0)</f>
        <v>-19102.91</v>
      </c>
      <c r="G32" s="16">
        <f t="shared" si="0"/>
        <v>156710.08000000002</v>
      </c>
      <c r="H32" s="27">
        <f>RA!J35</f>
        <v>18.933794402583001</v>
      </c>
      <c r="I32" s="20">
        <f>VLOOKUP(B32,RMS!B:D,3,FALSE)</f>
        <v>137607.17000000001</v>
      </c>
      <c r="J32" s="21">
        <f>VLOOKUP(B32,RMS!B:E,4,FALSE)</f>
        <v>156710.07999999999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723780.27</v>
      </c>
      <c r="F33" s="25">
        <f>VLOOKUP(C33,RA!B34:I68,8,0)</f>
        <v>-95911.28</v>
      </c>
      <c r="G33" s="16">
        <f t="shared" si="0"/>
        <v>819691.55</v>
      </c>
      <c r="H33" s="27">
        <f>RA!J34</f>
        <v>0</v>
      </c>
      <c r="I33" s="20">
        <f>VLOOKUP(B33,RMS!B:D,3,FALSE)</f>
        <v>723780.27</v>
      </c>
      <c r="J33" s="21">
        <f>VLOOKUP(B33,RMS!B:E,4,FALSE)</f>
        <v>819691.55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234379.79</v>
      </c>
      <c r="F34" s="25">
        <f>VLOOKUP(C34,RA!B35:I69,8,0)</f>
        <v>-39341.93</v>
      </c>
      <c r="G34" s="16">
        <f t="shared" si="0"/>
        <v>273721.72000000003</v>
      </c>
      <c r="H34" s="27">
        <f>RA!J35</f>
        <v>18.933794402583001</v>
      </c>
      <c r="I34" s="20">
        <f>VLOOKUP(B34,RMS!B:D,3,FALSE)</f>
        <v>234379.79</v>
      </c>
      <c r="J34" s="21">
        <f>VLOOKUP(B34,RMS!B:E,4,FALSE)</f>
        <v>273721.71999999997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6.19</v>
      </c>
      <c r="F35" s="25">
        <f>VLOOKUP(C35,RA!B36:I70,8,0)</f>
        <v>5.9</v>
      </c>
      <c r="G35" s="16">
        <f t="shared" si="0"/>
        <v>0.29000000000000004</v>
      </c>
      <c r="H35" s="27">
        <f>RA!J36</f>
        <v>3.0370950584643701</v>
      </c>
      <c r="I35" s="20">
        <f>VLOOKUP(B35,RMS!B:D,3,FALSE)</f>
        <v>6.19</v>
      </c>
      <c r="J35" s="21">
        <f>VLOOKUP(B35,RMS!B:E,4,FALSE)</f>
        <v>0.28999999999999998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100037.60619999999</v>
      </c>
      <c r="F36" s="25">
        <f>VLOOKUP(C36,RA!B8:I70,8,0)</f>
        <v>4829.5689000000002</v>
      </c>
      <c r="G36" s="16">
        <f t="shared" si="0"/>
        <v>95208.037299999996</v>
      </c>
      <c r="H36" s="27">
        <f>RA!J36</f>
        <v>3.0370950584643701</v>
      </c>
      <c r="I36" s="20">
        <f>VLOOKUP(B36,RMS!B:D,3,FALSE)</f>
        <v>100037.606837607</v>
      </c>
      <c r="J36" s="21">
        <f>VLOOKUP(B36,RMS!B:E,4,FALSE)</f>
        <v>95208.038461538497</v>
      </c>
      <c r="K36" s="22">
        <f t="shared" si="1"/>
        <v>-6.3760700868442655E-4</v>
      </c>
      <c r="L36" s="22">
        <f t="shared" si="2"/>
        <v>-1.1615385010372847E-3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430323.94199999998</v>
      </c>
      <c r="F37" s="25">
        <f>VLOOKUP(C37,RA!B8:I71,8,0)</f>
        <v>24348.991900000001</v>
      </c>
      <c r="G37" s="16">
        <f t="shared" si="0"/>
        <v>405974.95009999996</v>
      </c>
      <c r="H37" s="27">
        <f>RA!J37</f>
        <v>-13.8822054112442</v>
      </c>
      <c r="I37" s="20">
        <f>VLOOKUP(B37,RMS!B:D,3,FALSE)</f>
        <v>430323.93588717899</v>
      </c>
      <c r="J37" s="21">
        <f>VLOOKUP(B37,RMS!B:E,4,FALSE)</f>
        <v>405974.94943846198</v>
      </c>
      <c r="K37" s="22">
        <f t="shared" si="1"/>
        <v>6.1128209927119315E-3</v>
      </c>
      <c r="L37" s="22">
        <f t="shared" si="2"/>
        <v>6.6153798252344131E-4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61185.49</v>
      </c>
      <c r="F38" s="25">
        <f>VLOOKUP(C38,RA!B9:I72,8,0)</f>
        <v>-8958.16</v>
      </c>
      <c r="G38" s="16">
        <f t="shared" si="0"/>
        <v>70143.649999999994</v>
      </c>
      <c r="H38" s="27">
        <f>RA!J38</f>
        <v>-13.2514361022856</v>
      </c>
      <c r="I38" s="20">
        <f>VLOOKUP(B38,RMS!B:D,3,FALSE)</f>
        <v>61185.49</v>
      </c>
      <c r="J38" s="21">
        <f>VLOOKUP(B38,RMS!B:E,4,FALSE)</f>
        <v>70143.649999999994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33052.160000000003</v>
      </c>
      <c r="F39" s="25">
        <f>VLOOKUP(C39,RA!B10:I73,8,0)</f>
        <v>4472.21</v>
      </c>
      <c r="G39" s="16">
        <f t="shared" si="0"/>
        <v>28579.950000000004</v>
      </c>
      <c r="H39" s="27">
        <f>RA!J39</f>
        <v>-16.785547081512401</v>
      </c>
      <c r="I39" s="20">
        <f>VLOOKUP(B39,RMS!B:D,3,FALSE)</f>
        <v>33052.160000000003</v>
      </c>
      <c r="J39" s="21">
        <f>VLOOKUP(B39,RMS!B:E,4,FALSE)</f>
        <v>28579.95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23167.9905</v>
      </c>
      <c r="F40" s="25">
        <f>VLOOKUP(C40,RA!B8:I74,8,0)</f>
        <v>2274.9477000000002</v>
      </c>
      <c r="G40" s="16">
        <f t="shared" si="0"/>
        <v>20893.042799999999</v>
      </c>
      <c r="H40" s="27">
        <f>RA!J40</f>
        <v>95.315024232633306</v>
      </c>
      <c r="I40" s="20">
        <f>VLOOKUP(B40,RMS!B:D,3,FALSE)</f>
        <v>23167.9903184328</v>
      </c>
      <c r="J40" s="21">
        <f>VLOOKUP(B40,RMS!B:E,4,FALSE)</f>
        <v>20893.042659405499</v>
      </c>
      <c r="K40" s="22">
        <f t="shared" si="1"/>
        <v>1.8156720034312457E-4</v>
      </c>
      <c r="L40" s="22">
        <f t="shared" si="2"/>
        <v>1.4059450040804222E-4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15454074.332800001</v>
      </c>
      <c r="E7" s="68">
        <v>15290561.235400001</v>
      </c>
      <c r="F7" s="69">
        <v>101.069372764562</v>
      </c>
      <c r="G7" s="68">
        <v>13631927.2052</v>
      </c>
      <c r="H7" s="69">
        <v>13.366760988167</v>
      </c>
      <c r="I7" s="68">
        <v>1253443.5919999999</v>
      </c>
      <c r="J7" s="69">
        <v>8.1107646113728702</v>
      </c>
      <c r="K7" s="68">
        <v>1603996.4410000001</v>
      </c>
      <c r="L7" s="69">
        <v>11.766468650068401</v>
      </c>
      <c r="M7" s="69">
        <v>-0.21854964265472501</v>
      </c>
      <c r="N7" s="68">
        <v>450317751.22920001</v>
      </c>
      <c r="O7" s="68">
        <v>3989676038.7280998</v>
      </c>
      <c r="P7" s="68">
        <v>763984</v>
      </c>
      <c r="Q7" s="68">
        <v>743396</v>
      </c>
      <c r="R7" s="69">
        <v>2.76945262013786</v>
      </c>
      <c r="S7" s="68">
        <v>20.228269614023301</v>
      </c>
      <c r="T7" s="68">
        <v>18.746139208174402</v>
      </c>
      <c r="U7" s="70">
        <v>7.3270251688827601</v>
      </c>
      <c r="V7" s="58"/>
      <c r="W7" s="58"/>
    </row>
    <row r="8" spans="1:23" ht="14.25" thickBot="1" x14ac:dyDescent="0.2">
      <c r="A8" s="55">
        <v>42179</v>
      </c>
      <c r="B8" s="45" t="s">
        <v>6</v>
      </c>
      <c r="C8" s="46"/>
      <c r="D8" s="71">
        <v>532705.91839999997</v>
      </c>
      <c r="E8" s="71">
        <v>551182.33070000005</v>
      </c>
      <c r="F8" s="72">
        <v>96.647858381720098</v>
      </c>
      <c r="G8" s="71">
        <v>510559.5858</v>
      </c>
      <c r="H8" s="72">
        <v>4.3376587602989902</v>
      </c>
      <c r="I8" s="71">
        <v>130474.5891</v>
      </c>
      <c r="J8" s="72">
        <v>24.492798858305299</v>
      </c>
      <c r="K8" s="71">
        <v>115120.68889999999</v>
      </c>
      <c r="L8" s="72">
        <v>22.547943883889001</v>
      </c>
      <c r="M8" s="72">
        <v>0.133372205697424</v>
      </c>
      <c r="N8" s="71">
        <v>13717713.786499999</v>
      </c>
      <c r="O8" s="71">
        <v>146055772.4192</v>
      </c>
      <c r="P8" s="71">
        <v>23174</v>
      </c>
      <c r="Q8" s="71">
        <v>22799</v>
      </c>
      <c r="R8" s="72">
        <v>1.64480898285013</v>
      </c>
      <c r="S8" s="71">
        <v>22.987223543626499</v>
      </c>
      <c r="T8" s="71">
        <v>22.751752677749</v>
      </c>
      <c r="U8" s="73">
        <v>1.0243554008624101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60362.882599999997</v>
      </c>
      <c r="E9" s="71">
        <v>73171.673200000005</v>
      </c>
      <c r="F9" s="72">
        <v>82.494878086237406</v>
      </c>
      <c r="G9" s="71">
        <v>73424.108699999997</v>
      </c>
      <c r="H9" s="72">
        <v>-17.788743140711802</v>
      </c>
      <c r="I9" s="71">
        <v>14008.6844</v>
      </c>
      <c r="J9" s="72">
        <v>23.207447684083899</v>
      </c>
      <c r="K9" s="71">
        <v>16271.141900000001</v>
      </c>
      <c r="L9" s="72">
        <v>22.1604895014544</v>
      </c>
      <c r="M9" s="72">
        <v>-0.139047247814857</v>
      </c>
      <c r="N9" s="71">
        <v>2139500.5403999998</v>
      </c>
      <c r="O9" s="71">
        <v>22788145.684599999</v>
      </c>
      <c r="P9" s="71">
        <v>3492</v>
      </c>
      <c r="Q9" s="71">
        <v>3310</v>
      </c>
      <c r="R9" s="72">
        <v>5.4984894259818802</v>
      </c>
      <c r="S9" s="71">
        <v>17.286048854524601</v>
      </c>
      <c r="T9" s="71">
        <v>17.9160632024169</v>
      </c>
      <c r="U9" s="73">
        <v>-3.6446405606876602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97627.682499999995</v>
      </c>
      <c r="E10" s="71">
        <v>129248.89139999999</v>
      </c>
      <c r="F10" s="72">
        <v>75.534638202707299</v>
      </c>
      <c r="G10" s="71">
        <v>109416.4277</v>
      </c>
      <c r="H10" s="72">
        <v>-10.7742004082994</v>
      </c>
      <c r="I10" s="71">
        <v>27012.599300000002</v>
      </c>
      <c r="J10" s="72">
        <v>27.668995727723001</v>
      </c>
      <c r="K10" s="71">
        <v>29550.164700000001</v>
      </c>
      <c r="L10" s="72">
        <v>27.007064040713502</v>
      </c>
      <c r="M10" s="72">
        <v>-8.5873138974416993E-2</v>
      </c>
      <c r="N10" s="71">
        <v>4266186.2708999999</v>
      </c>
      <c r="O10" s="71">
        <v>38008547.346199997</v>
      </c>
      <c r="P10" s="71">
        <v>75832</v>
      </c>
      <c r="Q10" s="71">
        <v>74006</v>
      </c>
      <c r="R10" s="72">
        <v>2.46736751074237</v>
      </c>
      <c r="S10" s="71">
        <v>1.28742064695643</v>
      </c>
      <c r="T10" s="71">
        <v>1.2998002999756799</v>
      </c>
      <c r="U10" s="73">
        <v>-0.96158571392452297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56835.463199999998</v>
      </c>
      <c r="E11" s="71">
        <v>62533.933299999997</v>
      </c>
      <c r="F11" s="72">
        <v>90.887395371945999</v>
      </c>
      <c r="G11" s="71">
        <v>55364.682999999997</v>
      </c>
      <c r="H11" s="72">
        <v>2.6565314209421298</v>
      </c>
      <c r="I11" s="71">
        <v>13785.391900000001</v>
      </c>
      <c r="J11" s="72">
        <v>24.2549125560747</v>
      </c>
      <c r="K11" s="71">
        <v>11203.9292</v>
      </c>
      <c r="L11" s="72">
        <v>20.236599566550399</v>
      </c>
      <c r="M11" s="72">
        <v>0.23040690939032399</v>
      </c>
      <c r="N11" s="71">
        <v>1575313.4010000001</v>
      </c>
      <c r="O11" s="71">
        <v>12432929.448799999</v>
      </c>
      <c r="P11" s="71">
        <v>2743</v>
      </c>
      <c r="Q11" s="71">
        <v>2694</v>
      </c>
      <c r="R11" s="72">
        <v>1.8188567186339999</v>
      </c>
      <c r="S11" s="71">
        <v>20.720183448778702</v>
      </c>
      <c r="T11" s="71">
        <v>21.4500373793615</v>
      </c>
      <c r="U11" s="73">
        <v>-3.5224298683796298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235959.26560000001</v>
      </c>
      <c r="E12" s="71">
        <v>208206.9688</v>
      </c>
      <c r="F12" s="72">
        <v>113.32918727934501</v>
      </c>
      <c r="G12" s="71">
        <v>118096.6669</v>
      </c>
      <c r="H12" s="72">
        <v>99.801799486688097</v>
      </c>
      <c r="I12" s="71">
        <v>34514.188600000001</v>
      </c>
      <c r="J12" s="72">
        <v>14.627180887445499</v>
      </c>
      <c r="K12" s="71">
        <v>26655.196400000001</v>
      </c>
      <c r="L12" s="72">
        <v>22.570659358718999</v>
      </c>
      <c r="M12" s="72">
        <v>0.29483902808534501</v>
      </c>
      <c r="N12" s="71">
        <v>5115066.0130000003</v>
      </c>
      <c r="O12" s="71">
        <v>44094650.727499999</v>
      </c>
      <c r="P12" s="71">
        <v>2477</v>
      </c>
      <c r="Q12" s="71">
        <v>2084</v>
      </c>
      <c r="R12" s="72">
        <v>18.857965451055701</v>
      </c>
      <c r="S12" s="71">
        <v>95.260099152200198</v>
      </c>
      <c r="T12" s="71">
        <v>88.985170393474107</v>
      </c>
      <c r="U12" s="73">
        <v>6.5871532935321504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258038.73989999999</v>
      </c>
      <c r="E13" s="71">
        <v>293115.81959999999</v>
      </c>
      <c r="F13" s="72">
        <v>88.033030851808704</v>
      </c>
      <c r="G13" s="71">
        <v>267254.95030000003</v>
      </c>
      <c r="H13" s="72">
        <v>-3.4484713527867799</v>
      </c>
      <c r="I13" s="71">
        <v>71143.875</v>
      </c>
      <c r="J13" s="72">
        <v>27.571005434134001</v>
      </c>
      <c r="K13" s="71">
        <v>61718.399400000002</v>
      </c>
      <c r="L13" s="72">
        <v>23.093454145833299</v>
      </c>
      <c r="M13" s="72">
        <v>0.152717434211361</v>
      </c>
      <c r="N13" s="71">
        <v>6327262.3530999999</v>
      </c>
      <c r="O13" s="71">
        <v>65724188.823100001</v>
      </c>
      <c r="P13" s="71">
        <v>10296</v>
      </c>
      <c r="Q13" s="71">
        <v>10110</v>
      </c>
      <c r="R13" s="72">
        <v>1.83976261127596</v>
      </c>
      <c r="S13" s="71">
        <v>25.062037674825199</v>
      </c>
      <c r="T13" s="71">
        <v>24.6946777250247</v>
      </c>
      <c r="U13" s="73">
        <v>1.4658024002951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151693.33929999999</v>
      </c>
      <c r="E14" s="71">
        <v>143954.62880000001</v>
      </c>
      <c r="F14" s="72">
        <v>105.375798308474</v>
      </c>
      <c r="G14" s="71">
        <v>144478.80050000001</v>
      </c>
      <c r="H14" s="72">
        <v>4.9934930073011197</v>
      </c>
      <c r="I14" s="71">
        <v>27040.303800000002</v>
      </c>
      <c r="J14" s="72">
        <v>17.8256368570825</v>
      </c>
      <c r="K14" s="71">
        <v>5490.5051999999996</v>
      </c>
      <c r="L14" s="72">
        <v>3.8002151049143</v>
      </c>
      <c r="M14" s="72">
        <v>3.9249208979894998</v>
      </c>
      <c r="N14" s="71">
        <v>4192204.1395999999</v>
      </c>
      <c r="O14" s="71">
        <v>34367821.4067</v>
      </c>
      <c r="P14" s="71">
        <v>2938</v>
      </c>
      <c r="Q14" s="71">
        <v>2933</v>
      </c>
      <c r="R14" s="72">
        <v>0.17047391749063201</v>
      </c>
      <c r="S14" s="71">
        <v>51.631497379169502</v>
      </c>
      <c r="T14" s="71">
        <v>49.745125400613702</v>
      </c>
      <c r="U14" s="73">
        <v>3.6535294816315802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112080.96920000001</v>
      </c>
      <c r="E15" s="71">
        <v>116215.1875</v>
      </c>
      <c r="F15" s="72">
        <v>96.442617880731007</v>
      </c>
      <c r="G15" s="71">
        <v>107393.5681</v>
      </c>
      <c r="H15" s="72">
        <v>4.3646944439310396</v>
      </c>
      <c r="I15" s="71">
        <v>22393.821800000002</v>
      </c>
      <c r="J15" s="72">
        <v>19.9800393945915</v>
      </c>
      <c r="K15" s="71">
        <v>14554.240299999999</v>
      </c>
      <c r="L15" s="72">
        <v>13.552245779233001</v>
      </c>
      <c r="M15" s="72">
        <v>0.53864587490698501</v>
      </c>
      <c r="N15" s="71">
        <v>2980574.22</v>
      </c>
      <c r="O15" s="71">
        <v>27062585.085299999</v>
      </c>
      <c r="P15" s="71">
        <v>5064</v>
      </c>
      <c r="Q15" s="71">
        <v>4958</v>
      </c>
      <c r="R15" s="72">
        <v>2.1379588543767798</v>
      </c>
      <c r="S15" s="71">
        <v>22.1328928120063</v>
      </c>
      <c r="T15" s="71">
        <v>21.9802650463897</v>
      </c>
      <c r="U15" s="73">
        <v>0.68959700348726005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723378.29969999997</v>
      </c>
      <c r="E16" s="71">
        <v>786567.19579999999</v>
      </c>
      <c r="F16" s="72">
        <v>91.966497403221595</v>
      </c>
      <c r="G16" s="71">
        <v>628172.30599999998</v>
      </c>
      <c r="H16" s="72">
        <v>15.1560316796264</v>
      </c>
      <c r="I16" s="71">
        <v>25898.305700000001</v>
      </c>
      <c r="J16" s="72">
        <v>3.5801883621254</v>
      </c>
      <c r="K16" s="71">
        <v>25212.155299999999</v>
      </c>
      <c r="L16" s="72">
        <v>4.0135731962688599</v>
      </c>
      <c r="M16" s="72">
        <v>2.7215063204057002E-2</v>
      </c>
      <c r="N16" s="71">
        <v>23607134.245299999</v>
      </c>
      <c r="O16" s="71">
        <v>197174160.48719999</v>
      </c>
      <c r="P16" s="71">
        <v>43002</v>
      </c>
      <c r="Q16" s="71">
        <v>40897</v>
      </c>
      <c r="R16" s="72">
        <v>5.14707680269946</v>
      </c>
      <c r="S16" s="71">
        <v>16.821968738663301</v>
      </c>
      <c r="T16" s="71">
        <v>17.4593890578771</v>
      </c>
      <c r="U16" s="73">
        <v>-3.7892135523278498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440683.79180000001</v>
      </c>
      <c r="E17" s="71">
        <v>487459.47470000002</v>
      </c>
      <c r="F17" s="72">
        <v>90.4041904347459</v>
      </c>
      <c r="G17" s="71">
        <v>472687.52269999997</v>
      </c>
      <c r="H17" s="72">
        <v>-6.7705893138862896</v>
      </c>
      <c r="I17" s="71">
        <v>47143.883300000001</v>
      </c>
      <c r="J17" s="72">
        <v>10.697893631948199</v>
      </c>
      <c r="K17" s="71">
        <v>57095.9735</v>
      </c>
      <c r="L17" s="72">
        <v>12.0790100770731</v>
      </c>
      <c r="M17" s="72">
        <v>-0.17430458909681301</v>
      </c>
      <c r="N17" s="71">
        <v>19982609.469599999</v>
      </c>
      <c r="O17" s="71">
        <v>201539921.00639999</v>
      </c>
      <c r="P17" s="71">
        <v>11024</v>
      </c>
      <c r="Q17" s="71">
        <v>10563</v>
      </c>
      <c r="R17" s="72">
        <v>4.3642904477894504</v>
      </c>
      <c r="S17" s="71">
        <v>39.974944829462999</v>
      </c>
      <c r="T17" s="71">
        <v>42.5000560446843</v>
      </c>
      <c r="U17" s="73">
        <v>-6.3167347096879203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2139400.7884</v>
      </c>
      <c r="E18" s="71">
        <v>1589374.2937</v>
      </c>
      <c r="F18" s="72">
        <v>134.60647985060601</v>
      </c>
      <c r="G18" s="71">
        <v>1480721.5374</v>
      </c>
      <c r="H18" s="72">
        <v>44.483667885088998</v>
      </c>
      <c r="I18" s="71">
        <v>-82446.841100000005</v>
      </c>
      <c r="J18" s="72">
        <v>-3.8537351929116501</v>
      </c>
      <c r="K18" s="71">
        <v>206942.72409999999</v>
      </c>
      <c r="L18" s="72">
        <v>13.975802936139599</v>
      </c>
      <c r="M18" s="72">
        <v>-1.3984041548624799</v>
      </c>
      <c r="N18" s="71">
        <v>40411899.2962</v>
      </c>
      <c r="O18" s="71">
        <v>451216489.93019998</v>
      </c>
      <c r="P18" s="71">
        <v>62663</v>
      </c>
      <c r="Q18" s="71">
        <v>64310</v>
      </c>
      <c r="R18" s="72">
        <v>-2.5610324988337698</v>
      </c>
      <c r="S18" s="71">
        <v>34.141371916441898</v>
      </c>
      <c r="T18" s="71">
        <v>19.370497547815301</v>
      </c>
      <c r="U18" s="73">
        <v>43.263857131392101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444995.87270000001</v>
      </c>
      <c r="E19" s="71">
        <v>546283.18299999996</v>
      </c>
      <c r="F19" s="72">
        <v>81.458826950563505</v>
      </c>
      <c r="G19" s="71">
        <v>414413.56189999997</v>
      </c>
      <c r="H19" s="72">
        <v>7.37965974370782</v>
      </c>
      <c r="I19" s="71">
        <v>26324.561300000001</v>
      </c>
      <c r="J19" s="72">
        <v>5.9156866198053599</v>
      </c>
      <c r="K19" s="71">
        <v>55455.813999999998</v>
      </c>
      <c r="L19" s="72">
        <v>13.3817565587735</v>
      </c>
      <c r="M19" s="72">
        <v>-0.52530565505719595</v>
      </c>
      <c r="N19" s="71">
        <v>13282428.008199999</v>
      </c>
      <c r="O19" s="71">
        <v>134490373.27039999</v>
      </c>
      <c r="P19" s="71">
        <v>7908</v>
      </c>
      <c r="Q19" s="71">
        <v>7579</v>
      </c>
      <c r="R19" s="72">
        <v>4.3409420767911397</v>
      </c>
      <c r="S19" s="71">
        <v>56.271607574607998</v>
      </c>
      <c r="T19" s="71">
        <v>50.039936904604801</v>
      </c>
      <c r="U19" s="73">
        <v>11.0742716239995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919351.93660000002</v>
      </c>
      <c r="E20" s="71">
        <v>882638.11329999997</v>
      </c>
      <c r="F20" s="72">
        <v>104.159555626114</v>
      </c>
      <c r="G20" s="71">
        <v>783371.31079999998</v>
      </c>
      <c r="H20" s="72">
        <v>17.358387258416801</v>
      </c>
      <c r="I20" s="71">
        <v>62133.994400000003</v>
      </c>
      <c r="J20" s="72">
        <v>6.7584558128835299</v>
      </c>
      <c r="K20" s="71">
        <v>63036.291700000002</v>
      </c>
      <c r="L20" s="72">
        <v>8.0467960507291991</v>
      </c>
      <c r="M20" s="72">
        <v>-1.4313933698609E-2</v>
      </c>
      <c r="N20" s="71">
        <v>24870685.2795</v>
      </c>
      <c r="O20" s="71">
        <v>212029973.38080001</v>
      </c>
      <c r="P20" s="71">
        <v>35310</v>
      </c>
      <c r="Q20" s="71">
        <v>34765</v>
      </c>
      <c r="R20" s="72">
        <v>1.5676686322450699</v>
      </c>
      <c r="S20" s="71">
        <v>26.036588405550798</v>
      </c>
      <c r="T20" s="71">
        <v>25.6960957428448</v>
      </c>
      <c r="U20" s="73">
        <v>1.3077468422607601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272646.84980000003</v>
      </c>
      <c r="E21" s="71">
        <v>338204.33990000002</v>
      </c>
      <c r="F21" s="72">
        <v>80.616011574723103</v>
      </c>
      <c r="G21" s="71">
        <v>307807.81030000001</v>
      </c>
      <c r="H21" s="72">
        <v>-11.4230241480003</v>
      </c>
      <c r="I21" s="71">
        <v>31172.8822</v>
      </c>
      <c r="J21" s="72">
        <v>11.4334283425123</v>
      </c>
      <c r="K21" s="71">
        <v>27745.8825</v>
      </c>
      <c r="L21" s="72">
        <v>9.0140280953098308</v>
      </c>
      <c r="M21" s="72">
        <v>0.12351381146373699</v>
      </c>
      <c r="N21" s="71">
        <v>7980722.0668000001</v>
      </c>
      <c r="O21" s="71">
        <v>81431116.326399997</v>
      </c>
      <c r="P21" s="71">
        <v>24338</v>
      </c>
      <c r="Q21" s="71">
        <v>24551</v>
      </c>
      <c r="R21" s="72">
        <v>-0.86758176856339697</v>
      </c>
      <c r="S21" s="71">
        <v>11.2025166324267</v>
      </c>
      <c r="T21" s="71">
        <v>11.111246478758501</v>
      </c>
      <c r="U21" s="73">
        <v>0.81472901726354896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1119403.3454</v>
      </c>
      <c r="E22" s="71">
        <v>1229564.9432999999</v>
      </c>
      <c r="F22" s="72">
        <v>91.040603548411198</v>
      </c>
      <c r="G22" s="71">
        <v>969995.2818</v>
      </c>
      <c r="H22" s="72">
        <v>15.4029680765814</v>
      </c>
      <c r="I22" s="71">
        <v>132828.5454</v>
      </c>
      <c r="J22" s="72">
        <v>11.8660129028412</v>
      </c>
      <c r="K22" s="71">
        <v>127616.28109999999</v>
      </c>
      <c r="L22" s="72">
        <v>13.1563816334431</v>
      </c>
      <c r="M22" s="72">
        <v>4.0843254912872003E-2</v>
      </c>
      <c r="N22" s="71">
        <v>40503914.441299997</v>
      </c>
      <c r="O22" s="71">
        <v>259399603.88940001</v>
      </c>
      <c r="P22" s="71">
        <v>67689</v>
      </c>
      <c r="Q22" s="71">
        <v>64395</v>
      </c>
      <c r="R22" s="72">
        <v>5.1153039832285003</v>
      </c>
      <c r="S22" s="71">
        <v>16.537448409638198</v>
      </c>
      <c r="T22" s="71">
        <v>17.1219661542045</v>
      </c>
      <c r="U22" s="73">
        <v>-3.5345098596084301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2323277.6335999998</v>
      </c>
      <c r="E23" s="71">
        <v>2394392.1836000001</v>
      </c>
      <c r="F23" s="72">
        <v>97.029953969650904</v>
      </c>
      <c r="G23" s="71">
        <v>2208195.4347999999</v>
      </c>
      <c r="H23" s="72">
        <v>5.2115948156745899</v>
      </c>
      <c r="I23" s="71">
        <v>345423.91499999998</v>
      </c>
      <c r="J23" s="72">
        <v>14.867956803972399</v>
      </c>
      <c r="K23" s="71">
        <v>194144.52989999999</v>
      </c>
      <c r="L23" s="72">
        <v>8.7919994236191297</v>
      </c>
      <c r="M23" s="72">
        <v>0.77921013369741099</v>
      </c>
      <c r="N23" s="71">
        <v>64447173.348800004</v>
      </c>
      <c r="O23" s="71">
        <v>554844408.04100001</v>
      </c>
      <c r="P23" s="71">
        <v>76932</v>
      </c>
      <c r="Q23" s="71">
        <v>75905</v>
      </c>
      <c r="R23" s="72">
        <v>1.3530070482840499</v>
      </c>
      <c r="S23" s="71">
        <v>30.1991061404877</v>
      </c>
      <c r="T23" s="71">
        <v>30.0965480126474</v>
      </c>
      <c r="U23" s="73">
        <v>0.33960650147459898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174722.01130000001</v>
      </c>
      <c r="E24" s="71">
        <v>241841.83530000001</v>
      </c>
      <c r="F24" s="72">
        <v>72.246396527408393</v>
      </c>
      <c r="G24" s="71">
        <v>212342.2187</v>
      </c>
      <c r="H24" s="72">
        <v>-17.716781726365198</v>
      </c>
      <c r="I24" s="71">
        <v>31942.3786</v>
      </c>
      <c r="J24" s="72">
        <v>18.2818285814914</v>
      </c>
      <c r="K24" s="71">
        <v>42852.547100000003</v>
      </c>
      <c r="L24" s="72">
        <v>20.180888832353499</v>
      </c>
      <c r="M24" s="72">
        <v>-0.25459789996940502</v>
      </c>
      <c r="N24" s="71">
        <v>6321149.8568000002</v>
      </c>
      <c r="O24" s="71">
        <v>52657978.045400001</v>
      </c>
      <c r="P24" s="71">
        <v>19171</v>
      </c>
      <c r="Q24" s="71">
        <v>18403</v>
      </c>
      <c r="R24" s="72">
        <v>4.1732326251154603</v>
      </c>
      <c r="S24" s="71">
        <v>9.1138704971049993</v>
      </c>
      <c r="T24" s="71">
        <v>9.2067762647394407</v>
      </c>
      <c r="U24" s="73">
        <v>-1.0193887181516601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165509.5361</v>
      </c>
      <c r="E25" s="71">
        <v>240728.5264</v>
      </c>
      <c r="F25" s="72">
        <v>68.753603312050203</v>
      </c>
      <c r="G25" s="71">
        <v>178597.15299999999</v>
      </c>
      <c r="H25" s="72">
        <v>-7.3280098143557701</v>
      </c>
      <c r="I25" s="71">
        <v>10965.881600000001</v>
      </c>
      <c r="J25" s="72">
        <v>6.62552856977043</v>
      </c>
      <c r="K25" s="71">
        <v>18380.772799999999</v>
      </c>
      <c r="L25" s="72">
        <v>10.291750171403899</v>
      </c>
      <c r="M25" s="72">
        <v>-0.40340475782389301</v>
      </c>
      <c r="N25" s="71">
        <v>5775637.0705000004</v>
      </c>
      <c r="O25" s="71">
        <v>60060713.028300002</v>
      </c>
      <c r="P25" s="71">
        <v>13866</v>
      </c>
      <c r="Q25" s="71">
        <v>12872</v>
      </c>
      <c r="R25" s="72">
        <v>7.72218769422002</v>
      </c>
      <c r="S25" s="71">
        <v>11.936357716717101</v>
      </c>
      <c r="T25" s="71">
        <v>12.1362705018645</v>
      </c>
      <c r="U25" s="73">
        <v>-1.67482233602449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468558.90019999997</v>
      </c>
      <c r="E26" s="71">
        <v>550879.21550000005</v>
      </c>
      <c r="F26" s="72">
        <v>85.056558137652203</v>
      </c>
      <c r="G26" s="71">
        <v>476258.32679999998</v>
      </c>
      <c r="H26" s="72">
        <v>-1.61664923566435</v>
      </c>
      <c r="I26" s="71">
        <v>105482.62450000001</v>
      </c>
      <c r="J26" s="72">
        <v>22.512137631998002</v>
      </c>
      <c r="K26" s="71">
        <v>101792.43580000001</v>
      </c>
      <c r="L26" s="72">
        <v>21.373366106572401</v>
      </c>
      <c r="M26" s="72">
        <v>3.6252091533111999E-2</v>
      </c>
      <c r="N26" s="71">
        <v>14055515.9735</v>
      </c>
      <c r="O26" s="71">
        <v>123284216.109</v>
      </c>
      <c r="P26" s="71">
        <v>32733</v>
      </c>
      <c r="Q26" s="71">
        <v>29950</v>
      </c>
      <c r="R26" s="72">
        <v>9.2921535893155198</v>
      </c>
      <c r="S26" s="71">
        <v>14.3145724559313</v>
      </c>
      <c r="T26" s="71">
        <v>14.285677292153601</v>
      </c>
      <c r="U26" s="73">
        <v>0.201858378003892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157796.29370000001</v>
      </c>
      <c r="E27" s="71">
        <v>255000.63269999999</v>
      </c>
      <c r="F27" s="72">
        <v>61.880745953145201</v>
      </c>
      <c r="G27" s="71">
        <v>228363.18049999999</v>
      </c>
      <c r="H27" s="72">
        <v>-30.901166574004701</v>
      </c>
      <c r="I27" s="71">
        <v>41739.401400000002</v>
      </c>
      <c r="J27" s="72">
        <v>26.451445988556799</v>
      </c>
      <c r="K27" s="71">
        <v>73843.5334</v>
      </c>
      <c r="L27" s="72">
        <v>32.336006723290502</v>
      </c>
      <c r="M27" s="72">
        <v>-0.434758881676158</v>
      </c>
      <c r="N27" s="71">
        <v>5206033.1776000001</v>
      </c>
      <c r="O27" s="71">
        <v>46799594.980499998</v>
      </c>
      <c r="P27" s="71">
        <v>23623</v>
      </c>
      <c r="Q27" s="71">
        <v>22414</v>
      </c>
      <c r="R27" s="72">
        <v>5.39395020969038</v>
      </c>
      <c r="S27" s="71">
        <v>6.6797736824281397</v>
      </c>
      <c r="T27" s="71">
        <v>6.9541818149370904</v>
      </c>
      <c r="U27" s="73">
        <v>-4.1080453553510603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615812.12199999997</v>
      </c>
      <c r="E28" s="71">
        <v>864465.98919999995</v>
      </c>
      <c r="F28" s="72">
        <v>71.236130708842495</v>
      </c>
      <c r="G28" s="71">
        <v>665123.82620000001</v>
      </c>
      <c r="H28" s="72">
        <v>-7.4139133583183501</v>
      </c>
      <c r="I28" s="71">
        <v>11518.9622</v>
      </c>
      <c r="J28" s="72">
        <v>1.8705319022609299</v>
      </c>
      <c r="K28" s="71">
        <v>54437.252899999999</v>
      </c>
      <c r="L28" s="72">
        <v>8.1845290689723296</v>
      </c>
      <c r="M28" s="72">
        <v>-0.78839927464451498</v>
      </c>
      <c r="N28" s="71">
        <v>20244799.229800001</v>
      </c>
      <c r="O28" s="71">
        <v>165014189.14269999</v>
      </c>
      <c r="P28" s="71">
        <v>35272</v>
      </c>
      <c r="Q28" s="71">
        <v>33394</v>
      </c>
      <c r="R28" s="72">
        <v>5.6237647481583597</v>
      </c>
      <c r="S28" s="71">
        <v>17.458951066001401</v>
      </c>
      <c r="T28" s="71">
        <v>17.3576380667186</v>
      </c>
      <c r="U28" s="73">
        <v>0.580292589742605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477608.58350000001</v>
      </c>
      <c r="E29" s="71">
        <v>647628.65170000005</v>
      </c>
      <c r="F29" s="72">
        <v>73.747290557064801</v>
      </c>
      <c r="G29" s="71">
        <v>452746.54859999998</v>
      </c>
      <c r="H29" s="72">
        <v>5.49138032678092</v>
      </c>
      <c r="I29" s="71">
        <v>61800.6682</v>
      </c>
      <c r="J29" s="72">
        <v>12.9396058477663</v>
      </c>
      <c r="K29" s="71">
        <v>77802.210200000001</v>
      </c>
      <c r="L29" s="72">
        <v>17.184495484412398</v>
      </c>
      <c r="M29" s="72">
        <v>-0.20566950423215599</v>
      </c>
      <c r="N29" s="71">
        <v>14084887.307800001</v>
      </c>
      <c r="O29" s="71">
        <v>125007540.36650001</v>
      </c>
      <c r="P29" s="71">
        <v>75889</v>
      </c>
      <c r="Q29" s="71">
        <v>75157</v>
      </c>
      <c r="R29" s="72">
        <v>0.97396117460781795</v>
      </c>
      <c r="S29" s="71">
        <v>6.2935153118370302</v>
      </c>
      <c r="T29" s="71">
        <v>6.28441052862674</v>
      </c>
      <c r="U29" s="73">
        <v>0.14466927875997301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934219.46369999996</v>
      </c>
      <c r="E30" s="71">
        <v>977431.04960000003</v>
      </c>
      <c r="F30" s="72">
        <v>95.579065559899703</v>
      </c>
      <c r="G30" s="71">
        <v>804208.00089999998</v>
      </c>
      <c r="H30" s="72">
        <v>16.166397580539101</v>
      </c>
      <c r="I30" s="71">
        <v>120796.10400000001</v>
      </c>
      <c r="J30" s="72">
        <v>12.930163488735699</v>
      </c>
      <c r="K30" s="71">
        <v>97846.131099999999</v>
      </c>
      <c r="L30" s="72">
        <v>12.1667691679888</v>
      </c>
      <c r="M30" s="72">
        <v>0.23455166435293001</v>
      </c>
      <c r="N30" s="71">
        <v>30906363.4069</v>
      </c>
      <c r="O30" s="71">
        <v>227635576.6699</v>
      </c>
      <c r="P30" s="71">
        <v>58715</v>
      </c>
      <c r="Q30" s="71">
        <v>56826</v>
      </c>
      <c r="R30" s="72">
        <v>3.3241825924752701</v>
      </c>
      <c r="S30" s="71">
        <v>15.911086838116301</v>
      </c>
      <c r="T30" s="71">
        <v>16.184211649597</v>
      </c>
      <c r="U30" s="73">
        <v>-1.7165691712925699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576475.67570000002</v>
      </c>
      <c r="E31" s="71">
        <v>680771.24670000002</v>
      </c>
      <c r="F31" s="72">
        <v>84.679791999799207</v>
      </c>
      <c r="G31" s="71">
        <v>567392.97219999996</v>
      </c>
      <c r="H31" s="72">
        <v>1.6007782868340701</v>
      </c>
      <c r="I31" s="71">
        <v>27134.047900000001</v>
      </c>
      <c r="J31" s="72">
        <v>4.7068851373567204</v>
      </c>
      <c r="K31" s="71">
        <v>42182.249000000003</v>
      </c>
      <c r="L31" s="72">
        <v>7.4343975105019799</v>
      </c>
      <c r="M31" s="72">
        <v>-0.35674250322689099</v>
      </c>
      <c r="N31" s="71">
        <v>24897363.627099998</v>
      </c>
      <c r="O31" s="71">
        <v>219674818.13060001</v>
      </c>
      <c r="P31" s="71">
        <v>23249</v>
      </c>
      <c r="Q31" s="71">
        <v>22612</v>
      </c>
      <c r="R31" s="72">
        <v>2.8170882717141401</v>
      </c>
      <c r="S31" s="71">
        <v>24.7957192008258</v>
      </c>
      <c r="T31" s="71">
        <v>25.4751389395012</v>
      </c>
      <c r="U31" s="73">
        <v>-2.7400686915855998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82721.010399999999</v>
      </c>
      <c r="E32" s="71">
        <v>143442.6845</v>
      </c>
      <c r="F32" s="72">
        <v>57.668336791340501</v>
      </c>
      <c r="G32" s="71">
        <v>119402.1485</v>
      </c>
      <c r="H32" s="72">
        <v>-30.720668397352998</v>
      </c>
      <c r="I32" s="71">
        <v>22284.287899999999</v>
      </c>
      <c r="J32" s="72">
        <v>26.939090555402601</v>
      </c>
      <c r="K32" s="71">
        <v>34345.729899999998</v>
      </c>
      <c r="L32" s="72">
        <v>28.764750326079799</v>
      </c>
      <c r="M32" s="72">
        <v>-0.35117733805971602</v>
      </c>
      <c r="N32" s="71">
        <v>3943938.6255000001</v>
      </c>
      <c r="O32" s="71">
        <v>24127603.730599999</v>
      </c>
      <c r="P32" s="71">
        <v>17723</v>
      </c>
      <c r="Q32" s="71">
        <v>17353</v>
      </c>
      <c r="R32" s="72">
        <v>2.1321961620469199</v>
      </c>
      <c r="S32" s="71">
        <v>4.6674383795068604</v>
      </c>
      <c r="T32" s="71">
        <v>4.9330843946291703</v>
      </c>
      <c r="U32" s="73">
        <v>-5.6914734276659802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1">
        <v>2.0354000000000001</v>
      </c>
      <c r="E33" s="74"/>
      <c r="F33" s="74"/>
      <c r="G33" s="71">
        <v>3.5398000000000001</v>
      </c>
      <c r="H33" s="72">
        <v>-42.499576247245599</v>
      </c>
      <c r="I33" s="71">
        <v>0.38240000000000002</v>
      </c>
      <c r="J33" s="72">
        <v>18.7874619239462</v>
      </c>
      <c r="K33" s="71">
        <v>5.9799999999999999E-2</v>
      </c>
      <c r="L33" s="72">
        <v>1.6893609808463801</v>
      </c>
      <c r="M33" s="72">
        <v>5.3946488294314401</v>
      </c>
      <c r="N33" s="71">
        <v>2.0354000000000001</v>
      </c>
      <c r="O33" s="71">
        <v>172.99539999999999</v>
      </c>
      <c r="P33" s="71">
        <v>1</v>
      </c>
      <c r="Q33" s="74"/>
      <c r="R33" s="74"/>
      <c r="S33" s="71">
        <v>2.0354000000000001</v>
      </c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82949.853400000007</v>
      </c>
      <c r="E35" s="71">
        <v>131017.6259</v>
      </c>
      <c r="F35" s="72">
        <v>63.311980224181397</v>
      </c>
      <c r="G35" s="71">
        <v>105452.644</v>
      </c>
      <c r="H35" s="72">
        <v>-21.339237923707199</v>
      </c>
      <c r="I35" s="71">
        <v>15705.554700000001</v>
      </c>
      <c r="J35" s="72">
        <v>18.933794402583001</v>
      </c>
      <c r="K35" s="71">
        <v>16877.224399999999</v>
      </c>
      <c r="L35" s="72">
        <v>16.004553095890099</v>
      </c>
      <c r="M35" s="72">
        <v>-6.9423127418985001E-2</v>
      </c>
      <c r="N35" s="71">
        <v>3690027.6929000001</v>
      </c>
      <c r="O35" s="71">
        <v>34486229.994000003</v>
      </c>
      <c r="P35" s="71">
        <v>5644</v>
      </c>
      <c r="Q35" s="71">
        <v>5591</v>
      </c>
      <c r="R35" s="72">
        <v>0.94795206582005698</v>
      </c>
      <c r="S35" s="71">
        <v>14.6969974131821</v>
      </c>
      <c r="T35" s="71">
        <v>14.7740851725988</v>
      </c>
      <c r="U35" s="73">
        <v>-0.52451366254943699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85715.46</v>
      </c>
      <c r="E36" s="74"/>
      <c r="F36" s="74"/>
      <c r="G36" s="74"/>
      <c r="H36" s="74"/>
      <c r="I36" s="71">
        <v>2603.2600000000002</v>
      </c>
      <c r="J36" s="72">
        <v>3.0370950584643701</v>
      </c>
      <c r="K36" s="74"/>
      <c r="L36" s="74"/>
      <c r="M36" s="74"/>
      <c r="N36" s="71">
        <v>2890389.44</v>
      </c>
      <c r="O36" s="71">
        <v>9963855.5199999996</v>
      </c>
      <c r="P36" s="71">
        <v>61</v>
      </c>
      <c r="Q36" s="71">
        <v>102</v>
      </c>
      <c r="R36" s="72">
        <v>-40.196078431372598</v>
      </c>
      <c r="S36" s="71">
        <v>1405.17147540984</v>
      </c>
      <c r="T36" s="71">
        <v>1399.5316666666699</v>
      </c>
      <c r="U36" s="73">
        <v>0.40136089024467603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137607.17000000001</v>
      </c>
      <c r="E37" s="71">
        <v>119356.2643</v>
      </c>
      <c r="F37" s="72">
        <v>115.291116731106</v>
      </c>
      <c r="G37" s="71">
        <v>186342.79</v>
      </c>
      <c r="H37" s="72">
        <v>-26.153746007559501</v>
      </c>
      <c r="I37" s="71">
        <v>-19102.91</v>
      </c>
      <c r="J37" s="72">
        <v>-13.8822054112442</v>
      </c>
      <c r="K37" s="71">
        <v>-13221.01</v>
      </c>
      <c r="L37" s="72">
        <v>-7.0949941234646099</v>
      </c>
      <c r="M37" s="72">
        <v>0.44489036767992801</v>
      </c>
      <c r="N37" s="71">
        <v>6126771.2300000004</v>
      </c>
      <c r="O37" s="71">
        <v>88755675.519999996</v>
      </c>
      <c r="P37" s="71">
        <v>67</v>
      </c>
      <c r="Q37" s="71">
        <v>102</v>
      </c>
      <c r="R37" s="72">
        <v>-34.313725490196099</v>
      </c>
      <c r="S37" s="71">
        <v>2053.83835820896</v>
      </c>
      <c r="T37" s="71">
        <v>1823.2629411764699</v>
      </c>
      <c r="U37" s="73">
        <v>11.226561044149401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723780.27</v>
      </c>
      <c r="E38" s="71">
        <v>111458.5037</v>
      </c>
      <c r="F38" s="72">
        <v>649.37195994315096</v>
      </c>
      <c r="G38" s="71">
        <v>129210.84</v>
      </c>
      <c r="H38" s="72">
        <v>460.15444988980801</v>
      </c>
      <c r="I38" s="71">
        <v>-95911.28</v>
      </c>
      <c r="J38" s="72">
        <v>-13.2514361022856</v>
      </c>
      <c r="K38" s="71">
        <v>1698.02</v>
      </c>
      <c r="L38" s="72">
        <v>1.31414670781492</v>
      </c>
      <c r="M38" s="72">
        <v>-57.4841874654009</v>
      </c>
      <c r="N38" s="71">
        <v>12224389.66</v>
      </c>
      <c r="O38" s="71">
        <v>79116153.450000003</v>
      </c>
      <c r="P38" s="71">
        <v>291</v>
      </c>
      <c r="Q38" s="71">
        <v>149</v>
      </c>
      <c r="R38" s="72">
        <v>95.302013422818803</v>
      </c>
      <c r="S38" s="71">
        <v>2487.21742268041</v>
      </c>
      <c r="T38" s="71">
        <v>2463.16724832215</v>
      </c>
      <c r="U38" s="73">
        <v>0.96695102482623596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234379.79</v>
      </c>
      <c r="E39" s="71">
        <v>69388.307700000005</v>
      </c>
      <c r="F39" s="72">
        <v>337.77994847970598</v>
      </c>
      <c r="G39" s="71">
        <v>180128.45</v>
      </c>
      <c r="H39" s="72">
        <v>30.1181406934884</v>
      </c>
      <c r="I39" s="71">
        <v>-39341.93</v>
      </c>
      <c r="J39" s="72">
        <v>-16.785547081512401</v>
      </c>
      <c r="K39" s="71">
        <v>-18021.38</v>
      </c>
      <c r="L39" s="72">
        <v>-10.0047382853736</v>
      </c>
      <c r="M39" s="72">
        <v>1.18306977601049</v>
      </c>
      <c r="N39" s="71">
        <v>5801862.0800000001</v>
      </c>
      <c r="O39" s="71">
        <v>56451704.560000002</v>
      </c>
      <c r="P39" s="71">
        <v>153</v>
      </c>
      <c r="Q39" s="71">
        <v>120</v>
      </c>
      <c r="R39" s="72">
        <v>27.5</v>
      </c>
      <c r="S39" s="71">
        <v>1531.8940522875801</v>
      </c>
      <c r="T39" s="71">
        <v>1652.6747499999999</v>
      </c>
      <c r="U39" s="73">
        <v>-7.8844028104983197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6.19</v>
      </c>
      <c r="E40" s="74"/>
      <c r="F40" s="74"/>
      <c r="G40" s="71">
        <v>0.01</v>
      </c>
      <c r="H40" s="72">
        <v>61800</v>
      </c>
      <c r="I40" s="71">
        <v>5.9</v>
      </c>
      <c r="J40" s="72">
        <v>95.315024232633306</v>
      </c>
      <c r="K40" s="71">
        <v>0</v>
      </c>
      <c r="L40" s="72">
        <v>0</v>
      </c>
      <c r="M40" s="74"/>
      <c r="N40" s="71">
        <v>469.62</v>
      </c>
      <c r="O40" s="71">
        <v>3583.84</v>
      </c>
      <c r="P40" s="71">
        <v>14</v>
      </c>
      <c r="Q40" s="71">
        <v>8</v>
      </c>
      <c r="R40" s="72">
        <v>75</v>
      </c>
      <c r="S40" s="71">
        <v>0.442142857142857</v>
      </c>
      <c r="T40" s="71">
        <v>4.6262499999999998</v>
      </c>
      <c r="U40" s="73">
        <v>-946.32471728594498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100037.60619999999</v>
      </c>
      <c r="E41" s="71">
        <v>87161.556100000002</v>
      </c>
      <c r="F41" s="72">
        <v>114.772625313421</v>
      </c>
      <c r="G41" s="71">
        <v>168520.51319999999</v>
      </c>
      <c r="H41" s="72">
        <v>-40.637727538085798</v>
      </c>
      <c r="I41" s="71">
        <v>4829.5689000000002</v>
      </c>
      <c r="J41" s="72">
        <v>4.8277533654139004</v>
      </c>
      <c r="K41" s="71">
        <v>7878.3073999999997</v>
      </c>
      <c r="L41" s="72">
        <v>4.6749842202593097</v>
      </c>
      <c r="M41" s="72">
        <v>-0.38697887061375602</v>
      </c>
      <c r="N41" s="71">
        <v>3193135.9081999999</v>
      </c>
      <c r="O41" s="71">
        <v>38365993.393399999</v>
      </c>
      <c r="P41" s="71">
        <v>196</v>
      </c>
      <c r="Q41" s="71">
        <v>236</v>
      </c>
      <c r="R41" s="72">
        <v>-16.9491525423729</v>
      </c>
      <c r="S41" s="71">
        <v>510.39595000000003</v>
      </c>
      <c r="T41" s="71">
        <v>387.74771652542398</v>
      </c>
      <c r="U41" s="73">
        <v>24.030016984769599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430323.94199999998</v>
      </c>
      <c r="E42" s="71">
        <v>276157.98879999999</v>
      </c>
      <c r="F42" s="72">
        <v>155.82527373910199</v>
      </c>
      <c r="G42" s="71">
        <v>340515.30949999997</v>
      </c>
      <c r="H42" s="72">
        <v>26.374330314801899</v>
      </c>
      <c r="I42" s="71">
        <v>24348.991900000001</v>
      </c>
      <c r="J42" s="72">
        <v>5.6582935606218303</v>
      </c>
      <c r="K42" s="71">
        <v>21042.602900000002</v>
      </c>
      <c r="L42" s="72">
        <v>6.1796348983245899</v>
      </c>
      <c r="M42" s="72">
        <v>0.15712832750362801</v>
      </c>
      <c r="N42" s="71">
        <v>10946777.100400001</v>
      </c>
      <c r="O42" s="71">
        <v>95636071.841199994</v>
      </c>
      <c r="P42" s="71">
        <v>2335</v>
      </c>
      <c r="Q42" s="71">
        <v>2144</v>
      </c>
      <c r="R42" s="72">
        <v>8.9085820895522296</v>
      </c>
      <c r="S42" s="71">
        <v>184.292908779443</v>
      </c>
      <c r="T42" s="71">
        <v>189.31586963619401</v>
      </c>
      <c r="U42" s="73">
        <v>-2.7255312697691099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61185.49</v>
      </c>
      <c r="E43" s="71">
        <v>51251.265299999999</v>
      </c>
      <c r="F43" s="72">
        <v>119.383374521292</v>
      </c>
      <c r="G43" s="71">
        <v>61919.67</v>
      </c>
      <c r="H43" s="72">
        <v>-1.18569753359473</v>
      </c>
      <c r="I43" s="71">
        <v>-8958.16</v>
      </c>
      <c r="J43" s="72">
        <v>-14.6409875936272</v>
      </c>
      <c r="K43" s="71">
        <v>-4850.46</v>
      </c>
      <c r="L43" s="72">
        <v>-7.8334719807130799</v>
      </c>
      <c r="M43" s="72">
        <v>0.84686813209468803</v>
      </c>
      <c r="N43" s="71">
        <v>2666996.9700000002</v>
      </c>
      <c r="O43" s="71">
        <v>40420925.149999999</v>
      </c>
      <c r="P43" s="71">
        <v>50</v>
      </c>
      <c r="Q43" s="71">
        <v>60</v>
      </c>
      <c r="R43" s="72">
        <v>-16.6666666666667</v>
      </c>
      <c r="S43" s="71">
        <v>1223.7098000000001</v>
      </c>
      <c r="T43" s="71">
        <v>1597.4356666666699</v>
      </c>
      <c r="U43" s="73">
        <v>-30.5403999107196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33052.160000000003</v>
      </c>
      <c r="E44" s="71">
        <v>10466.731400000001</v>
      </c>
      <c r="F44" s="72">
        <v>315.78301512542902</v>
      </c>
      <c r="G44" s="71">
        <v>54927.39</v>
      </c>
      <c r="H44" s="72">
        <v>-39.825722649483197</v>
      </c>
      <c r="I44" s="71">
        <v>4472.21</v>
      </c>
      <c r="J44" s="72">
        <v>13.530764706451899</v>
      </c>
      <c r="K44" s="71">
        <v>7117.9</v>
      </c>
      <c r="L44" s="72">
        <v>12.958744262197801</v>
      </c>
      <c r="M44" s="72">
        <v>-0.37169530339004497</v>
      </c>
      <c r="N44" s="71">
        <v>1194722.8600000001</v>
      </c>
      <c r="O44" s="71">
        <v>15043381.300000001</v>
      </c>
      <c r="P44" s="71">
        <v>29</v>
      </c>
      <c r="Q44" s="71">
        <v>30</v>
      </c>
      <c r="R44" s="72">
        <v>-3.3333333333333299</v>
      </c>
      <c r="S44" s="71">
        <v>1139.72965517241</v>
      </c>
      <c r="T44" s="71">
        <v>1014.901</v>
      </c>
      <c r="U44" s="73">
        <v>10.9524793538456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23167.9905</v>
      </c>
      <c r="E45" s="77"/>
      <c r="F45" s="77"/>
      <c r="G45" s="76">
        <v>49118.116600000001</v>
      </c>
      <c r="H45" s="78">
        <v>-52.832087010437199</v>
      </c>
      <c r="I45" s="76">
        <v>2274.9477000000002</v>
      </c>
      <c r="J45" s="78">
        <v>9.8193570132895207</v>
      </c>
      <c r="K45" s="76">
        <v>4178.3962000000001</v>
      </c>
      <c r="L45" s="78">
        <v>8.5068330979123896</v>
      </c>
      <c r="M45" s="78">
        <v>-0.45554524006124603</v>
      </c>
      <c r="N45" s="76">
        <v>746131.47660000005</v>
      </c>
      <c r="O45" s="76">
        <v>4509372.6874000002</v>
      </c>
      <c r="P45" s="76">
        <v>20</v>
      </c>
      <c r="Q45" s="76">
        <v>14</v>
      </c>
      <c r="R45" s="78">
        <v>42.857142857142897</v>
      </c>
      <c r="S45" s="76">
        <v>1158.399525</v>
      </c>
      <c r="T45" s="76">
        <v>2118.52869285714</v>
      </c>
      <c r="U45" s="79">
        <v>-82.884112703442497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59695</v>
      </c>
      <c r="D2" s="32">
        <v>532706.70027606795</v>
      </c>
      <c r="E2" s="32">
        <v>402231.34217606799</v>
      </c>
      <c r="F2" s="32">
        <v>130475.3581</v>
      </c>
      <c r="G2" s="32">
        <v>402231.34217606799</v>
      </c>
      <c r="H2" s="32">
        <v>0.24492907266302999</v>
      </c>
    </row>
    <row r="3" spans="1:8" ht="14.25" x14ac:dyDescent="0.2">
      <c r="A3" s="32">
        <v>2</v>
      </c>
      <c r="B3" s="33">
        <v>13</v>
      </c>
      <c r="C3" s="32">
        <v>8055</v>
      </c>
      <c r="D3" s="32">
        <v>60362.909661772901</v>
      </c>
      <c r="E3" s="32">
        <v>46354.191179683803</v>
      </c>
      <c r="F3" s="32">
        <v>14008.7184820891</v>
      </c>
      <c r="G3" s="32">
        <v>46354.191179683803</v>
      </c>
      <c r="H3" s="32">
        <v>0.232074937417416</v>
      </c>
    </row>
    <row r="4" spans="1:8" ht="14.25" x14ac:dyDescent="0.2">
      <c r="A4" s="32">
        <v>3</v>
      </c>
      <c r="B4" s="33">
        <v>14</v>
      </c>
      <c r="C4" s="32">
        <v>93961</v>
      </c>
      <c r="D4" s="32">
        <v>97629.532070085494</v>
      </c>
      <c r="E4" s="32">
        <v>70615.083326495704</v>
      </c>
      <c r="F4" s="32">
        <v>27014.448743589699</v>
      </c>
      <c r="G4" s="32">
        <v>70615.083326495704</v>
      </c>
      <c r="H4" s="32">
        <v>0.27670365893177501</v>
      </c>
    </row>
    <row r="5" spans="1:8" ht="14.25" x14ac:dyDescent="0.2">
      <c r="A5" s="32">
        <v>4</v>
      </c>
      <c r="B5" s="33">
        <v>15</v>
      </c>
      <c r="C5" s="32">
        <v>3331</v>
      </c>
      <c r="D5" s="32">
        <v>56835.4987401709</v>
      </c>
      <c r="E5" s="32">
        <v>43050.071245299099</v>
      </c>
      <c r="F5" s="32">
        <v>13785.427494871799</v>
      </c>
      <c r="G5" s="32">
        <v>43050.071245299099</v>
      </c>
      <c r="H5" s="32">
        <v>0.24254960016966201</v>
      </c>
    </row>
    <row r="6" spans="1:8" ht="14.25" x14ac:dyDescent="0.2">
      <c r="A6" s="32">
        <v>5</v>
      </c>
      <c r="B6" s="33">
        <v>16</v>
      </c>
      <c r="C6" s="32">
        <v>3738</v>
      </c>
      <c r="D6" s="32">
        <v>235959.27714188001</v>
      </c>
      <c r="E6" s="32">
        <v>201445.08094871801</v>
      </c>
      <c r="F6" s="32">
        <v>34514.196193162403</v>
      </c>
      <c r="G6" s="32">
        <v>201445.08094871801</v>
      </c>
      <c r="H6" s="32">
        <v>0.14627183389958101</v>
      </c>
    </row>
    <row r="7" spans="1:8" ht="14.25" x14ac:dyDescent="0.2">
      <c r="A7" s="32">
        <v>6</v>
      </c>
      <c r="B7" s="33">
        <v>17</v>
      </c>
      <c r="C7" s="32">
        <v>18538</v>
      </c>
      <c r="D7" s="32">
        <v>258038.97972051299</v>
      </c>
      <c r="E7" s="32">
        <v>186894.86460427399</v>
      </c>
      <c r="F7" s="32">
        <v>71144.115116239307</v>
      </c>
      <c r="G7" s="32">
        <v>186894.86460427399</v>
      </c>
      <c r="H7" s="32">
        <v>0.27571072863990098</v>
      </c>
    </row>
    <row r="8" spans="1:8" ht="14.25" x14ac:dyDescent="0.2">
      <c r="A8" s="32">
        <v>7</v>
      </c>
      <c r="B8" s="33">
        <v>18</v>
      </c>
      <c r="C8" s="32">
        <v>54993</v>
      </c>
      <c r="D8" s="32">
        <v>151693.32941282101</v>
      </c>
      <c r="E8" s="32">
        <v>124653.035310256</v>
      </c>
      <c r="F8" s="32">
        <v>27040.294102564101</v>
      </c>
      <c r="G8" s="32">
        <v>124653.035310256</v>
      </c>
      <c r="H8" s="32">
        <v>0.17825631626145</v>
      </c>
    </row>
    <row r="9" spans="1:8" ht="14.25" x14ac:dyDescent="0.2">
      <c r="A9" s="32">
        <v>8</v>
      </c>
      <c r="B9" s="33">
        <v>19</v>
      </c>
      <c r="C9" s="32">
        <v>13672</v>
      </c>
      <c r="D9" s="32">
        <v>112081.08308803401</v>
      </c>
      <c r="E9" s="32">
        <v>89687.1478709402</v>
      </c>
      <c r="F9" s="32">
        <v>22393.935217094</v>
      </c>
      <c r="G9" s="32">
        <v>89687.1478709402</v>
      </c>
      <c r="H9" s="32">
        <v>0.19980120284441499</v>
      </c>
    </row>
    <row r="10" spans="1:8" ht="14.25" x14ac:dyDescent="0.2">
      <c r="A10" s="32">
        <v>9</v>
      </c>
      <c r="B10" s="33">
        <v>21</v>
      </c>
      <c r="C10" s="32">
        <v>169404</v>
      </c>
      <c r="D10" s="32">
        <v>723377.73082478601</v>
      </c>
      <c r="E10" s="32">
        <v>697479.99414187996</v>
      </c>
      <c r="F10" s="32">
        <v>25897.736682906001</v>
      </c>
      <c r="G10" s="32">
        <v>697479.99414187996</v>
      </c>
      <c r="H10" s="35">
        <v>3.5801125165102497E-2</v>
      </c>
    </row>
    <row r="11" spans="1:8" ht="14.25" x14ac:dyDescent="0.2">
      <c r="A11" s="32">
        <v>10</v>
      </c>
      <c r="B11" s="33">
        <v>22</v>
      </c>
      <c r="C11" s="32">
        <v>53279</v>
      </c>
      <c r="D11" s="32">
        <v>440683.71914359002</v>
      </c>
      <c r="E11" s="32">
        <v>393539.90922905999</v>
      </c>
      <c r="F11" s="32">
        <v>47143.809914529898</v>
      </c>
      <c r="G11" s="32">
        <v>393539.90922905999</v>
      </c>
      <c r="H11" s="32">
        <v>0.106978787430921</v>
      </c>
    </row>
    <row r="12" spans="1:8" ht="14.25" x14ac:dyDescent="0.2">
      <c r="A12" s="32">
        <v>11</v>
      </c>
      <c r="B12" s="33">
        <v>23</v>
      </c>
      <c r="C12" s="32">
        <v>346440.65600000002</v>
      </c>
      <c r="D12" s="32">
        <v>2139400.6030836902</v>
      </c>
      <c r="E12" s="32">
        <v>2221847.6280901101</v>
      </c>
      <c r="F12" s="32">
        <v>-82447.025006421594</v>
      </c>
      <c r="G12" s="32">
        <v>2221847.6280901101</v>
      </c>
      <c r="H12" s="32">
        <v>-3.8537441228905102E-2</v>
      </c>
    </row>
    <row r="13" spans="1:8" ht="14.25" x14ac:dyDescent="0.2">
      <c r="A13" s="32">
        <v>12</v>
      </c>
      <c r="B13" s="33">
        <v>24</v>
      </c>
      <c r="C13" s="32">
        <v>15520.302</v>
      </c>
      <c r="D13" s="32">
        <v>444995.85322307702</v>
      </c>
      <c r="E13" s="32">
        <v>418671.31128034199</v>
      </c>
      <c r="F13" s="32">
        <v>26324.541942734999</v>
      </c>
      <c r="G13" s="32">
        <v>418671.31128034199</v>
      </c>
      <c r="H13" s="32">
        <v>5.9156825287400003E-2</v>
      </c>
    </row>
    <row r="14" spans="1:8" ht="14.25" x14ac:dyDescent="0.2">
      <c r="A14" s="32">
        <v>13</v>
      </c>
      <c r="B14" s="33">
        <v>25</v>
      </c>
      <c r="C14" s="32">
        <v>73473</v>
      </c>
      <c r="D14" s="32">
        <v>919352.15549999999</v>
      </c>
      <c r="E14" s="32">
        <v>857217.94220000005</v>
      </c>
      <c r="F14" s="32">
        <v>62134.213300000003</v>
      </c>
      <c r="G14" s="32">
        <v>857217.94220000005</v>
      </c>
      <c r="H14" s="32">
        <v>6.7584780139235801E-2</v>
      </c>
    </row>
    <row r="15" spans="1:8" ht="14.25" x14ac:dyDescent="0.2">
      <c r="A15" s="32">
        <v>14</v>
      </c>
      <c r="B15" s="33">
        <v>26</v>
      </c>
      <c r="C15" s="32">
        <v>64116</v>
      </c>
      <c r="D15" s="32">
        <v>272646.60849059798</v>
      </c>
      <c r="E15" s="32">
        <v>241473.96758119701</v>
      </c>
      <c r="F15" s="32">
        <v>31172.6409094017</v>
      </c>
      <c r="G15" s="32">
        <v>241473.96758119701</v>
      </c>
      <c r="H15" s="32">
        <v>0.114333499624209</v>
      </c>
    </row>
    <row r="16" spans="1:8" ht="14.25" x14ac:dyDescent="0.2">
      <c r="A16" s="32">
        <v>15</v>
      </c>
      <c r="B16" s="33">
        <v>27</v>
      </c>
      <c r="C16" s="32">
        <v>153946.554</v>
      </c>
      <c r="D16" s="32">
        <v>1119404.5252427401</v>
      </c>
      <c r="E16" s="32">
        <v>986574.79972820496</v>
      </c>
      <c r="F16" s="32">
        <v>132829.72551453</v>
      </c>
      <c r="G16" s="32">
        <v>986574.79972820496</v>
      </c>
      <c r="H16" s="32">
        <v>0.118661058195853</v>
      </c>
    </row>
    <row r="17" spans="1:8" ht="14.25" x14ac:dyDescent="0.2">
      <c r="A17" s="32">
        <v>16</v>
      </c>
      <c r="B17" s="33">
        <v>29</v>
      </c>
      <c r="C17" s="32">
        <v>176716</v>
      </c>
      <c r="D17" s="32">
        <v>2323278.95693846</v>
      </c>
      <c r="E17" s="32">
        <v>1977853.7509290599</v>
      </c>
      <c r="F17" s="32">
        <v>345425.206009402</v>
      </c>
      <c r="G17" s="32">
        <v>1977853.7509290599</v>
      </c>
      <c r="H17" s="32">
        <v>0.14868003903611801</v>
      </c>
    </row>
    <row r="18" spans="1:8" ht="14.25" x14ac:dyDescent="0.2">
      <c r="A18" s="32">
        <v>17</v>
      </c>
      <c r="B18" s="33">
        <v>31</v>
      </c>
      <c r="C18" s="32">
        <v>22501.396000000001</v>
      </c>
      <c r="D18" s="32">
        <v>174722.01671952999</v>
      </c>
      <c r="E18" s="32">
        <v>142779.634741669</v>
      </c>
      <c r="F18" s="32">
        <v>31942.381977861001</v>
      </c>
      <c r="G18" s="32">
        <v>142779.634741669</v>
      </c>
      <c r="H18" s="32">
        <v>0.18281829947702699</v>
      </c>
    </row>
    <row r="19" spans="1:8" ht="14.25" x14ac:dyDescent="0.2">
      <c r="A19" s="32">
        <v>18</v>
      </c>
      <c r="B19" s="33">
        <v>32</v>
      </c>
      <c r="C19" s="32">
        <v>11159.672</v>
      </c>
      <c r="D19" s="32">
        <v>165509.54053918799</v>
      </c>
      <c r="E19" s="32">
        <v>154543.65008714399</v>
      </c>
      <c r="F19" s="32">
        <v>10965.890452043401</v>
      </c>
      <c r="G19" s="32">
        <v>154543.65008714399</v>
      </c>
      <c r="H19" s="32">
        <v>6.6255337404232797E-2</v>
      </c>
    </row>
    <row r="20" spans="1:8" ht="14.25" x14ac:dyDescent="0.2">
      <c r="A20" s="32">
        <v>19</v>
      </c>
      <c r="B20" s="33">
        <v>33</v>
      </c>
      <c r="C20" s="32">
        <v>34536.038</v>
      </c>
      <c r="D20" s="32">
        <v>468558.87700509798</v>
      </c>
      <c r="E20" s="32">
        <v>363076.256603321</v>
      </c>
      <c r="F20" s="32">
        <v>105482.62040177701</v>
      </c>
      <c r="G20" s="32">
        <v>363076.256603321</v>
      </c>
      <c r="H20" s="32">
        <v>0.22512137871764101</v>
      </c>
    </row>
    <row r="21" spans="1:8" ht="14.25" x14ac:dyDescent="0.2">
      <c r="A21" s="32">
        <v>20</v>
      </c>
      <c r="B21" s="33">
        <v>34</v>
      </c>
      <c r="C21" s="32">
        <v>33475.563000000002</v>
      </c>
      <c r="D21" s="32">
        <v>157796.154601558</v>
      </c>
      <c r="E21" s="32">
        <v>116056.892444242</v>
      </c>
      <c r="F21" s="32">
        <v>41739.262157316203</v>
      </c>
      <c r="G21" s="32">
        <v>116056.892444242</v>
      </c>
      <c r="H21" s="32">
        <v>0.26451381063568702</v>
      </c>
    </row>
    <row r="22" spans="1:8" ht="14.25" x14ac:dyDescent="0.2">
      <c r="A22" s="32">
        <v>21</v>
      </c>
      <c r="B22" s="33">
        <v>35</v>
      </c>
      <c r="C22" s="32">
        <v>25912.316999999999</v>
      </c>
      <c r="D22" s="32">
        <v>615812.12167876097</v>
      </c>
      <c r="E22" s="32">
        <v>604293.14353362797</v>
      </c>
      <c r="F22" s="32">
        <v>11518.9781451327</v>
      </c>
      <c r="G22" s="32">
        <v>604293.14353362797</v>
      </c>
      <c r="H22" s="32">
        <v>1.8705344925219899E-2</v>
      </c>
    </row>
    <row r="23" spans="1:8" ht="14.25" x14ac:dyDescent="0.2">
      <c r="A23" s="32">
        <v>22</v>
      </c>
      <c r="B23" s="33">
        <v>36</v>
      </c>
      <c r="C23" s="32">
        <v>93193.956000000006</v>
      </c>
      <c r="D23" s="32">
        <v>477608.584669912</v>
      </c>
      <c r="E23" s="32">
        <v>415807.91043982899</v>
      </c>
      <c r="F23" s="32">
        <v>61800.674230081997</v>
      </c>
      <c r="G23" s="32">
        <v>415807.91043982899</v>
      </c>
      <c r="H23" s="32">
        <v>0.12939607078627799</v>
      </c>
    </row>
    <row r="24" spans="1:8" ht="14.25" x14ac:dyDescent="0.2">
      <c r="A24" s="32">
        <v>23</v>
      </c>
      <c r="B24" s="33">
        <v>37</v>
      </c>
      <c r="C24" s="32">
        <v>106143.66</v>
      </c>
      <c r="D24" s="32">
        <v>934219.47744601802</v>
      </c>
      <c r="E24" s="32">
        <v>813423.31991547404</v>
      </c>
      <c r="F24" s="32">
        <v>120796.157530543</v>
      </c>
      <c r="G24" s="32">
        <v>813423.31991547404</v>
      </c>
      <c r="H24" s="32">
        <v>0.129301690284576</v>
      </c>
    </row>
    <row r="25" spans="1:8" ht="14.25" x14ac:dyDescent="0.2">
      <c r="A25" s="32">
        <v>24</v>
      </c>
      <c r="B25" s="33">
        <v>38</v>
      </c>
      <c r="C25" s="32">
        <v>116780.982</v>
      </c>
      <c r="D25" s="32">
        <v>576475.63873893803</v>
      </c>
      <c r="E25" s="32">
        <v>549341.60875309701</v>
      </c>
      <c r="F25" s="32">
        <v>27134.029985840702</v>
      </c>
      <c r="G25" s="32">
        <v>549341.60875309701</v>
      </c>
      <c r="H25" s="32">
        <v>4.7068823316103001E-2</v>
      </c>
    </row>
    <row r="26" spans="1:8" ht="14.25" x14ac:dyDescent="0.2">
      <c r="A26" s="32">
        <v>25</v>
      </c>
      <c r="B26" s="33">
        <v>39</v>
      </c>
      <c r="C26" s="32">
        <v>53359.311000000002</v>
      </c>
      <c r="D26" s="32">
        <v>82720.904394327197</v>
      </c>
      <c r="E26" s="32">
        <v>60436.727902262501</v>
      </c>
      <c r="F26" s="32">
        <v>22284.1764920647</v>
      </c>
      <c r="G26" s="32">
        <v>60436.727902262501</v>
      </c>
      <c r="H26" s="32">
        <v>0.26938990398167001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2.0354000000000001</v>
      </c>
      <c r="E27" s="32">
        <v>1.653</v>
      </c>
      <c r="F27" s="32">
        <v>0.38240000000000002</v>
      </c>
      <c r="G27" s="32">
        <v>1.653</v>
      </c>
      <c r="H27" s="32">
        <v>0.187874619239462</v>
      </c>
    </row>
    <row r="28" spans="1:8" ht="14.25" x14ac:dyDescent="0.2">
      <c r="A28" s="32">
        <v>27</v>
      </c>
      <c r="B28" s="33">
        <v>42</v>
      </c>
      <c r="C28" s="32">
        <v>4133.7269999999999</v>
      </c>
      <c r="D28" s="32">
        <v>82949.853799999997</v>
      </c>
      <c r="E28" s="32">
        <v>67244.303899999999</v>
      </c>
      <c r="F28" s="32">
        <v>15705.5499</v>
      </c>
      <c r="G28" s="32">
        <v>67244.303899999999</v>
      </c>
      <c r="H28" s="32">
        <v>0.18933788524652001</v>
      </c>
    </row>
    <row r="29" spans="1:8" ht="14.25" x14ac:dyDescent="0.2">
      <c r="A29" s="32">
        <v>28</v>
      </c>
      <c r="B29" s="33">
        <v>75</v>
      </c>
      <c r="C29" s="32">
        <v>216</v>
      </c>
      <c r="D29" s="32">
        <v>100037.606837607</v>
      </c>
      <c r="E29" s="32">
        <v>95208.038461538497</v>
      </c>
      <c r="F29" s="32">
        <v>4829.5683760683796</v>
      </c>
      <c r="G29" s="32">
        <v>95208.038461538497</v>
      </c>
      <c r="H29" s="32">
        <v>4.8277528109087198E-2</v>
      </c>
    </row>
    <row r="30" spans="1:8" ht="14.25" x14ac:dyDescent="0.2">
      <c r="A30" s="32">
        <v>29</v>
      </c>
      <c r="B30" s="33">
        <v>76</v>
      </c>
      <c r="C30" s="32">
        <v>2705</v>
      </c>
      <c r="D30" s="32">
        <v>430323.93588717899</v>
      </c>
      <c r="E30" s="32">
        <v>405974.94943846198</v>
      </c>
      <c r="F30" s="32">
        <v>24348.9864487179</v>
      </c>
      <c r="G30" s="32">
        <v>405974.94943846198</v>
      </c>
      <c r="H30" s="32">
        <v>5.6582923742131003E-2</v>
      </c>
    </row>
    <row r="31" spans="1:8" ht="14.25" x14ac:dyDescent="0.2">
      <c r="A31" s="32">
        <v>30</v>
      </c>
      <c r="B31" s="33">
        <v>99</v>
      </c>
      <c r="C31" s="32">
        <v>20</v>
      </c>
      <c r="D31" s="32">
        <v>23167.9903184328</v>
      </c>
      <c r="E31" s="32">
        <v>20893.042659405499</v>
      </c>
      <c r="F31" s="32">
        <v>2274.9476590273098</v>
      </c>
      <c r="G31" s="32">
        <v>20893.042659405499</v>
      </c>
      <c r="H31" s="32">
        <v>9.8193569133932304E-2</v>
      </c>
    </row>
    <row r="32" spans="1:8" ht="14.25" x14ac:dyDescent="0.2">
      <c r="A32" s="32"/>
      <c r="B32" s="37">
        <v>70</v>
      </c>
      <c r="C32" s="38">
        <v>64</v>
      </c>
      <c r="D32" s="38">
        <v>85715.46</v>
      </c>
      <c r="E32" s="38">
        <v>83112.2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63</v>
      </c>
      <c r="D33" s="38">
        <v>137607.17000000001</v>
      </c>
      <c r="E33" s="38">
        <v>156710.07999999999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279</v>
      </c>
      <c r="D34" s="38">
        <v>723780.27</v>
      </c>
      <c r="E34" s="38">
        <v>819691.55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144</v>
      </c>
      <c r="D35" s="38">
        <v>234379.79</v>
      </c>
      <c r="E35" s="38">
        <v>273721.71999999997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12</v>
      </c>
      <c r="D36" s="38">
        <v>6.19</v>
      </c>
      <c r="E36" s="38">
        <v>0.28999999999999998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46</v>
      </c>
      <c r="D37" s="38">
        <v>61185.49</v>
      </c>
      <c r="E37" s="38">
        <v>70143.649999999994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27</v>
      </c>
      <c r="D38" s="38">
        <v>33052.160000000003</v>
      </c>
      <c r="E38" s="38">
        <v>28579.95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2015-06-25T00:20:08Z</dcterms:modified>
</cp:coreProperties>
</file>