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<sst xmlns="http://schemas.openxmlformats.org/spreadsheetml/2006/main" count="117" uniqueCount="74">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</sst>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17586456.8862</v>
      </c>
      <c r="F3" s="25">
        <f>RA!I7</f>
        <v>1284921.3983</v>
      </c>
      <c r="G3" s="16">
        <f>SUM(G4:G40)</f>
        <v>16301535.4879</v>
      </c>
      <c r="H3" s="27">
        <f>RA!J7</f>
        <v>7.3063119343173204</v>
      </c>
      <c r="I3" s="20">
        <f>SUM(I4:I40)</f>
        <v>17586462.930103157</v>
      </c>
      <c r="J3" s="21">
        <f>SUM(J4:J40)</f>
        <v>16301535.726727601</v>
      </c>
      <c r="K3" s="22">
        <f>E3-I3</f>
        <v>-6.0439031571149826</v>
      </c>
      <c r="L3" s="22">
        <f>G3-J3</f>
        <v>-0.23882760107517242</v>
      </c>
    </row>
    <row r="4" spans="1:13" x14ac:dyDescent="0.15">
      <c r="A4" s="44">
        <f>RA!A8</f>
        <v>42180</v>
      </c>
      <c r="B4" s="12">
        <v>12</v>
      </c>
      <c r="C4" s="41" t="s">
        <v>6</v>
      </c>
      <c r="D4" s="41"/>
      <c r="E4" s="15">
        <f>VLOOKUP(C4,RA!B8:D36,3,0)</f>
        <v>541438.57460000005</v>
      </c>
      <c r="F4" s="25">
        <f>VLOOKUP(C4,RA!B8:I39,8,0)</f>
        <v>119307.8873</v>
      </c>
      <c r="G4" s="16">
        <f t="shared" ref="G4:G40" si="0">E4-F4</f>
        <v>422130.68730000005</v>
      </c>
      <c r="H4" s="27">
        <f>RA!J8</f>
        <v>22.0353504343759</v>
      </c>
      <c r="I4" s="20">
        <f>VLOOKUP(B4,RMS!B:D,3,FALSE)</f>
        <v>541439.337913675</v>
      </c>
      <c r="J4" s="21">
        <f>VLOOKUP(B4,RMS!B:E,4,FALSE)</f>
        <v>422130.70042991498</v>
      </c>
      <c r="K4" s="22">
        <f t="shared" ref="K4:K40" si="1">E4-I4</f>
        <v>-0.76331367495004088</v>
      </c>
      <c r="L4" s="22">
        <f t="shared" ref="L4:L40" si="2">G4-J4</f>
        <v>-1.3129914936143905E-2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60250.479800000001</v>
      </c>
      <c r="F5" s="25">
        <f>VLOOKUP(C5,RA!B9:I40,8,0)</f>
        <v>13898.661</v>
      </c>
      <c r="G5" s="16">
        <f t="shared" si="0"/>
        <v>46351.818800000001</v>
      </c>
      <c r="H5" s="27">
        <f>RA!J9</f>
        <v>23.068133309703502</v>
      </c>
      <c r="I5" s="20">
        <f>VLOOKUP(B5,RMS!B:D,3,FALSE)</f>
        <v>60250.504253498199</v>
      </c>
      <c r="J5" s="21">
        <f>VLOOKUP(B5,RMS!B:E,4,FALSE)</f>
        <v>46351.804916957903</v>
      </c>
      <c r="K5" s="22">
        <f t="shared" si="1"/>
        <v>-2.4453498197544832E-2</v>
      </c>
      <c r="L5" s="22">
        <f t="shared" si="2"/>
        <v>1.3883042098314036E-2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110104.05100000001</v>
      </c>
      <c r="F6" s="25">
        <f>VLOOKUP(C6,RA!B10:I41,8,0)</f>
        <v>29906.119299999998</v>
      </c>
      <c r="G6" s="16">
        <f t="shared" si="0"/>
        <v>80197.931700000016</v>
      </c>
      <c r="H6" s="27">
        <f>RA!J10</f>
        <v>27.161688446867402</v>
      </c>
      <c r="I6" s="20">
        <f>VLOOKUP(B6,RMS!B:D,3,FALSE)</f>
        <v>110105.96964444401</v>
      </c>
      <c r="J6" s="21">
        <f>VLOOKUP(B6,RMS!B:E,4,FALSE)</f>
        <v>80197.931667521407</v>
      </c>
      <c r="K6" s="22">
        <f>E6-I6</f>
        <v>-1.9186444439983461</v>
      </c>
      <c r="L6" s="22">
        <f t="shared" si="2"/>
        <v>3.2478608773089945E-5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58122.167999999998</v>
      </c>
      <c r="F7" s="25">
        <f>VLOOKUP(C7,RA!B11:I42,8,0)</f>
        <v>12344.3922</v>
      </c>
      <c r="G7" s="16">
        <f t="shared" si="0"/>
        <v>45777.775799999996</v>
      </c>
      <c r="H7" s="27">
        <f>RA!J11</f>
        <v>21.2386988042153</v>
      </c>
      <c r="I7" s="20">
        <f>VLOOKUP(B7,RMS!B:D,3,FALSE)</f>
        <v>58122.228600000002</v>
      </c>
      <c r="J7" s="21">
        <f>VLOOKUP(B7,RMS!B:E,4,FALSE)</f>
        <v>45777.775228205101</v>
      </c>
      <c r="K7" s="22">
        <f t="shared" si="1"/>
        <v>-6.0600000004342292E-2</v>
      </c>
      <c r="L7" s="22">
        <f t="shared" si="2"/>
        <v>5.7179489522241056E-4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251416.63829999999</v>
      </c>
      <c r="F8" s="25">
        <f>VLOOKUP(C8,RA!B12:I43,8,0)</f>
        <v>22772.644</v>
      </c>
      <c r="G8" s="16">
        <f t="shared" si="0"/>
        <v>228643.99429999999</v>
      </c>
      <c r="H8" s="27">
        <f>RA!J12</f>
        <v>9.0577314826820707</v>
      </c>
      <c r="I8" s="20">
        <f>VLOOKUP(B8,RMS!B:D,3,FALSE)</f>
        <v>251416.67667094001</v>
      </c>
      <c r="J8" s="21">
        <f>VLOOKUP(B8,RMS!B:E,4,FALSE)</f>
        <v>228643.99493931601</v>
      </c>
      <c r="K8" s="22">
        <f t="shared" si="1"/>
        <v>-3.8370940019376576E-2</v>
      </c>
      <c r="L8" s="22">
        <f t="shared" si="2"/>
        <v>-6.3931601471267641E-4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277305.54080000002</v>
      </c>
      <c r="F9" s="25">
        <f>VLOOKUP(C9,RA!B13:I44,8,0)</f>
        <v>68862.545899999997</v>
      </c>
      <c r="G9" s="16">
        <f t="shared" si="0"/>
        <v>208442.99490000002</v>
      </c>
      <c r="H9" s="27">
        <f>RA!J13</f>
        <v>24.8327334900479</v>
      </c>
      <c r="I9" s="20">
        <f>VLOOKUP(B9,RMS!B:D,3,FALSE)</f>
        <v>277305.800624786</v>
      </c>
      <c r="J9" s="21">
        <f>VLOOKUP(B9,RMS!B:E,4,FALSE)</f>
        <v>208442.994688034</v>
      </c>
      <c r="K9" s="22">
        <f t="shared" si="1"/>
        <v>-0.25982478598598391</v>
      </c>
      <c r="L9" s="22">
        <f t="shared" si="2"/>
        <v>2.1196602028794587E-4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160116.15049999999</v>
      </c>
      <c r="F10" s="25">
        <f>VLOOKUP(C10,RA!B14:I45,8,0)</f>
        <v>33408.034599999999</v>
      </c>
      <c r="G10" s="16">
        <f t="shared" si="0"/>
        <v>126708.11589999999</v>
      </c>
      <c r="H10" s="27">
        <f>RA!J14</f>
        <v>20.864874964627599</v>
      </c>
      <c r="I10" s="20">
        <f>VLOOKUP(B10,RMS!B:D,3,FALSE)</f>
        <v>160116.15002649601</v>
      </c>
      <c r="J10" s="21">
        <f>VLOOKUP(B10,RMS!B:E,4,FALSE)</f>
        <v>126708.11659316201</v>
      </c>
      <c r="K10" s="22">
        <f t="shared" si="1"/>
        <v>4.7350398381240666E-4</v>
      </c>
      <c r="L10" s="22">
        <f t="shared" si="2"/>
        <v>-6.9316201552283019E-4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130422.6828</v>
      </c>
      <c r="F11" s="25">
        <f>VLOOKUP(C11,RA!B15:I46,8,0)</f>
        <v>19953.5553</v>
      </c>
      <c r="G11" s="16">
        <f t="shared" si="0"/>
        <v>110469.1275</v>
      </c>
      <c r="H11" s="27">
        <f>RA!J15</f>
        <v>15.2991449582419</v>
      </c>
      <c r="I11" s="20">
        <f>VLOOKUP(B11,RMS!B:D,3,FALSE)</f>
        <v>130422.88739914499</v>
      </c>
      <c r="J11" s="21">
        <f>VLOOKUP(B11,RMS!B:E,4,FALSE)</f>
        <v>110469.126968376</v>
      </c>
      <c r="K11" s="22">
        <f t="shared" si="1"/>
        <v>-0.20459914499951992</v>
      </c>
      <c r="L11" s="22">
        <f t="shared" si="2"/>
        <v>5.3162399854045361E-4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788717.76119999995</v>
      </c>
      <c r="F12" s="25">
        <f>VLOOKUP(C12,RA!B16:I47,8,0)</f>
        <v>20282.429899999999</v>
      </c>
      <c r="G12" s="16">
        <f t="shared" si="0"/>
        <v>768435.33129999996</v>
      </c>
      <c r="H12" s="27">
        <f>RA!J16</f>
        <v>2.5715700720548198</v>
      </c>
      <c r="I12" s="20">
        <f>VLOOKUP(B12,RMS!B:D,3,FALSE)</f>
        <v>788717.23045982898</v>
      </c>
      <c r="J12" s="21">
        <f>VLOOKUP(B12,RMS!B:E,4,FALSE)</f>
        <v>768435.33119401697</v>
      </c>
      <c r="K12" s="22">
        <f t="shared" si="1"/>
        <v>0.53074017097242177</v>
      </c>
      <c r="L12" s="22">
        <f t="shared" si="2"/>
        <v>1.059829955920577E-4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450639.54029999999</v>
      </c>
      <c r="F13" s="25">
        <f>VLOOKUP(C13,RA!B17:I48,8,0)</f>
        <v>50918.051599999999</v>
      </c>
      <c r="G13" s="16">
        <f t="shared" si="0"/>
        <v>399721.48869999999</v>
      </c>
      <c r="H13" s="27">
        <f>RA!J17</f>
        <v>11.299064340005099</v>
      </c>
      <c r="I13" s="20">
        <f>VLOOKUP(B13,RMS!B:D,3,FALSE)</f>
        <v>450639.49969059799</v>
      </c>
      <c r="J13" s="21">
        <f>VLOOKUP(B13,RMS!B:E,4,FALSE)</f>
        <v>399721.488305128</v>
      </c>
      <c r="K13" s="22">
        <f t="shared" si="1"/>
        <v>4.0609401999972761E-2</v>
      </c>
      <c r="L13" s="22">
        <f t="shared" si="2"/>
        <v>3.9487198228016496E-4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1265129.0581</v>
      </c>
      <c r="F14" s="25">
        <f>VLOOKUP(C14,RA!B18:I49,8,0)</f>
        <v>192492.85569999999</v>
      </c>
      <c r="G14" s="16">
        <f t="shared" si="0"/>
        <v>1072636.2024000001</v>
      </c>
      <c r="H14" s="27">
        <f>RA!J18</f>
        <v>15.2152742415932</v>
      </c>
      <c r="I14" s="20">
        <f>VLOOKUP(B14,RMS!B:D,3,FALSE)</f>
        <v>1265128.7620558101</v>
      </c>
      <c r="J14" s="21">
        <f>VLOOKUP(B14,RMS!B:E,4,FALSE)</f>
        <v>1072636.2009071801</v>
      </c>
      <c r="K14" s="22">
        <f t="shared" si="1"/>
        <v>0.29604418994858861</v>
      </c>
      <c r="L14" s="22">
        <f t="shared" si="2"/>
        <v>1.492819981649518E-3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369176.65590000001</v>
      </c>
      <c r="F15" s="25">
        <f>VLOOKUP(C15,RA!B19:I50,8,0)</f>
        <v>31458.920399999999</v>
      </c>
      <c r="G15" s="16">
        <f t="shared" si="0"/>
        <v>337717.73550000001</v>
      </c>
      <c r="H15" s="27">
        <f>RA!J19</f>
        <v>8.5213731413508906</v>
      </c>
      <c r="I15" s="20">
        <f>VLOOKUP(B15,RMS!B:D,3,FALSE)</f>
        <v>369176.676467521</v>
      </c>
      <c r="J15" s="21">
        <f>VLOOKUP(B15,RMS!B:E,4,FALSE)</f>
        <v>337717.73646581202</v>
      </c>
      <c r="K15" s="22">
        <f t="shared" si="1"/>
        <v>-2.056752098724246E-2</v>
      </c>
      <c r="L15" s="22">
        <f t="shared" si="2"/>
        <v>-9.6581201069056988E-4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889390.11300000001</v>
      </c>
      <c r="F16" s="25">
        <f>VLOOKUP(C16,RA!B20:I51,8,0)</f>
        <v>67829.697</v>
      </c>
      <c r="G16" s="16">
        <f t="shared" si="0"/>
        <v>821560.41599999997</v>
      </c>
      <c r="H16" s="27">
        <f>RA!J20</f>
        <v>7.6265404807800001</v>
      </c>
      <c r="I16" s="20">
        <f>VLOOKUP(B16,RMS!B:D,3,FALSE)</f>
        <v>889390.3578</v>
      </c>
      <c r="J16" s="21">
        <f>VLOOKUP(B16,RMS!B:E,4,FALSE)</f>
        <v>821560.41599999997</v>
      </c>
      <c r="K16" s="22">
        <f t="shared" si="1"/>
        <v>-0.2447999999858439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285446.46370000002</v>
      </c>
      <c r="F17" s="25">
        <f>VLOOKUP(C17,RA!B21:I52,8,0)</f>
        <v>31313.104299999999</v>
      </c>
      <c r="G17" s="16">
        <f t="shared" si="0"/>
        <v>254133.35940000002</v>
      </c>
      <c r="H17" s="27">
        <f>RA!J21</f>
        <v>10.9698694088253</v>
      </c>
      <c r="I17" s="20">
        <f>VLOOKUP(B17,RMS!B:D,3,FALSE)</f>
        <v>285446.59866182599</v>
      </c>
      <c r="J17" s="21">
        <f>VLOOKUP(B17,RMS!B:E,4,FALSE)</f>
        <v>254133.35935448899</v>
      </c>
      <c r="K17" s="22">
        <f t="shared" si="1"/>
        <v>-0.13496182597009465</v>
      </c>
      <c r="L17" s="22">
        <f t="shared" si="2"/>
        <v>4.5511027565225959E-5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1184724.2444</v>
      </c>
      <c r="F18" s="25">
        <f>VLOOKUP(C18,RA!B22:I53,8,0)</f>
        <v>143474.55249999999</v>
      </c>
      <c r="G18" s="16">
        <f t="shared" si="0"/>
        <v>1041249.6919</v>
      </c>
      <c r="H18" s="27">
        <f>RA!J22</f>
        <v>12.110375319673</v>
      </c>
      <c r="I18" s="20">
        <f>VLOOKUP(B18,RMS!B:D,3,FALSE)</f>
        <v>1184725.1055606799</v>
      </c>
      <c r="J18" s="21">
        <f>VLOOKUP(B18,RMS!B:E,4,FALSE)</f>
        <v>1041249.69008205</v>
      </c>
      <c r="K18" s="22">
        <f t="shared" si="1"/>
        <v>-0.8611606799531728</v>
      </c>
      <c r="L18" s="22">
        <f t="shared" si="2"/>
        <v>1.8179499311372638E-3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3334130.3330999999</v>
      </c>
      <c r="F19" s="25">
        <f>VLOOKUP(C19,RA!B23:I54,8,0)</f>
        <v>176401.99429999999</v>
      </c>
      <c r="G19" s="16">
        <f t="shared" si="0"/>
        <v>3157728.3388</v>
      </c>
      <c r="H19" s="27">
        <f>RA!J23</f>
        <v>5.2907948003336003</v>
      </c>
      <c r="I19" s="20">
        <f>VLOOKUP(B19,RMS!B:D,3,FALSE)</f>
        <v>3334132.5688906</v>
      </c>
      <c r="J19" s="21">
        <f>VLOOKUP(B19,RMS!B:E,4,FALSE)</f>
        <v>3157728.3736239299</v>
      </c>
      <c r="K19" s="22">
        <f t="shared" si="1"/>
        <v>-2.2357906000688672</v>
      </c>
      <c r="L19" s="22">
        <f t="shared" si="2"/>
        <v>-3.4823929890990257E-2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195041.815</v>
      </c>
      <c r="F20" s="25">
        <f>VLOOKUP(C20,RA!B24:I55,8,0)</f>
        <v>32477.258000000002</v>
      </c>
      <c r="G20" s="16">
        <f t="shared" si="0"/>
        <v>162564.557</v>
      </c>
      <c r="H20" s="27">
        <f>RA!J24</f>
        <v>16.651433437491299</v>
      </c>
      <c r="I20" s="20">
        <f>VLOOKUP(B20,RMS!B:D,3,FALSE)</f>
        <v>195041.77744493599</v>
      </c>
      <c r="J20" s="21">
        <f>VLOOKUP(B20,RMS!B:E,4,FALSE)</f>
        <v>162564.55533007099</v>
      </c>
      <c r="K20" s="22">
        <f t="shared" si="1"/>
        <v>3.7555064016487449E-2</v>
      </c>
      <c r="L20" s="22">
        <f t="shared" si="2"/>
        <v>1.6699290135875344E-3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179808.78409999999</v>
      </c>
      <c r="F21" s="25">
        <f>VLOOKUP(C21,RA!B25:I56,8,0)</f>
        <v>11271.5144</v>
      </c>
      <c r="G21" s="16">
        <f t="shared" si="0"/>
        <v>168537.2697</v>
      </c>
      <c r="H21" s="27">
        <f>RA!J25</f>
        <v>6.2686116567761196</v>
      </c>
      <c r="I21" s="20">
        <f>VLOOKUP(B21,RMS!B:D,3,FALSE)</f>
        <v>179808.785767839</v>
      </c>
      <c r="J21" s="21">
        <f>VLOOKUP(B21,RMS!B:E,4,FALSE)</f>
        <v>168537.27020432299</v>
      </c>
      <c r="K21" s="22">
        <f t="shared" si="1"/>
        <v>-1.6678390093147755E-3</v>
      </c>
      <c r="L21" s="22">
        <f t="shared" si="2"/>
        <v>-5.0432299030944705E-4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605200.72950000002</v>
      </c>
      <c r="F22" s="25">
        <f>VLOOKUP(C22,RA!B26:I57,8,0)</f>
        <v>96076.302299999996</v>
      </c>
      <c r="G22" s="16">
        <f t="shared" si="0"/>
        <v>509124.42720000003</v>
      </c>
      <c r="H22" s="27">
        <f>RA!J26</f>
        <v>15.8751134320964</v>
      </c>
      <c r="I22" s="20">
        <f>VLOOKUP(B22,RMS!B:D,3,FALSE)</f>
        <v>605200.56960701896</v>
      </c>
      <c r="J22" s="21">
        <f>VLOOKUP(B22,RMS!B:E,4,FALSE)</f>
        <v>509124.38739581202</v>
      </c>
      <c r="K22" s="22">
        <f t="shared" si="1"/>
        <v>0.15989298105705529</v>
      </c>
      <c r="L22" s="22">
        <f t="shared" si="2"/>
        <v>3.9804188010748476E-2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152161.5349</v>
      </c>
      <c r="F23" s="25">
        <f>VLOOKUP(C23,RA!B27:I58,8,0)</f>
        <v>44188.3364</v>
      </c>
      <c r="G23" s="16">
        <f t="shared" si="0"/>
        <v>107973.1985</v>
      </c>
      <c r="H23" s="27">
        <f>RA!J27</f>
        <v>29.040411841954899</v>
      </c>
      <c r="I23" s="20">
        <f>VLOOKUP(B23,RMS!B:D,3,FALSE)</f>
        <v>152161.469338961</v>
      </c>
      <c r="J23" s="21">
        <f>VLOOKUP(B23,RMS!B:E,4,FALSE)</f>
        <v>107973.202386506</v>
      </c>
      <c r="K23" s="22">
        <f t="shared" si="1"/>
        <v>6.5561038994928822E-2</v>
      </c>
      <c r="L23" s="22">
        <f t="shared" si="2"/>
        <v>-3.8865060050738975E-3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631180.76850000001</v>
      </c>
      <c r="F24" s="25">
        <f>VLOOKUP(C24,RA!B28:I59,8,0)</f>
        <v>1955.1022</v>
      </c>
      <c r="G24" s="16">
        <f t="shared" si="0"/>
        <v>629225.66630000004</v>
      </c>
      <c r="H24" s="27">
        <f>RA!J28</f>
        <v>0.30975313215678202</v>
      </c>
      <c r="I24" s="20">
        <f>VLOOKUP(B24,RMS!B:D,3,FALSE)</f>
        <v>631180.76750088495</v>
      </c>
      <c r="J24" s="21">
        <f>VLOOKUP(B24,RMS!B:E,4,FALSE)</f>
        <v>629225.65649026504</v>
      </c>
      <c r="K24" s="22">
        <f t="shared" si="1"/>
        <v>9.9911505822092295E-4</v>
      </c>
      <c r="L24" s="22">
        <f t="shared" si="2"/>
        <v>9.8097349982708693E-3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562058.68019999994</v>
      </c>
      <c r="F25" s="25">
        <f>VLOOKUP(C25,RA!B29:I60,8,0)</f>
        <v>53949.196000000004</v>
      </c>
      <c r="G25" s="16">
        <f t="shared" si="0"/>
        <v>508109.48419999995</v>
      </c>
      <c r="H25" s="27">
        <f>RA!J29</f>
        <v>9.5984988579489592</v>
      </c>
      <c r="I25" s="20">
        <f>VLOOKUP(B25,RMS!B:D,3,FALSE)</f>
        <v>562058.68003185804</v>
      </c>
      <c r="J25" s="21">
        <f>VLOOKUP(B25,RMS!B:E,4,FALSE)</f>
        <v>508109.43645540299</v>
      </c>
      <c r="K25" s="22">
        <f t="shared" si="1"/>
        <v>1.6814190894365311E-4</v>
      </c>
      <c r="L25" s="22">
        <f t="shared" si="2"/>
        <v>4.7744596959091723E-2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1003298.8674</v>
      </c>
      <c r="F26" s="25">
        <f>VLOOKUP(C26,RA!B30:I61,8,0)</f>
        <v>114988.1311</v>
      </c>
      <c r="G26" s="16">
        <f t="shared" si="0"/>
        <v>888310.73629999999</v>
      </c>
      <c r="H26" s="27">
        <f>RA!J30</f>
        <v>11.461004774976599</v>
      </c>
      <c r="I26" s="20">
        <f>VLOOKUP(B26,RMS!B:D,3,FALSE)</f>
        <v>1003298.8863920399</v>
      </c>
      <c r="J26" s="21">
        <f>VLOOKUP(B26,RMS!B:E,4,FALSE)</f>
        <v>888310.69916221697</v>
      </c>
      <c r="K26" s="22">
        <f t="shared" si="1"/>
        <v>-1.8992039957083762E-2</v>
      </c>
      <c r="L26" s="22">
        <f t="shared" si="2"/>
        <v>3.7137783016078174E-2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1919711.5492</v>
      </c>
      <c r="F27" s="25">
        <f>VLOOKUP(C27,RA!B31:I62,8,0)</f>
        <v>-87819.27</v>
      </c>
      <c r="G27" s="16">
        <f t="shared" si="0"/>
        <v>2007530.8192</v>
      </c>
      <c r="H27" s="27">
        <f>RA!J31</f>
        <v>-4.5746075777164004</v>
      </c>
      <c r="I27" s="20">
        <f>VLOOKUP(B27,RMS!B:D,3,FALSE)</f>
        <v>1919712.0286274301</v>
      </c>
      <c r="J27" s="21">
        <f>VLOOKUP(B27,RMS!B:E,4,FALSE)</f>
        <v>2007531.14592832</v>
      </c>
      <c r="K27" s="22">
        <f t="shared" si="1"/>
        <v>-0.47942743008024991</v>
      </c>
      <c r="L27" s="22">
        <f t="shared" si="2"/>
        <v>-0.32672831998206675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78413.674400000004</v>
      </c>
      <c r="F28" s="25">
        <f>VLOOKUP(C28,RA!B32:I63,8,0)</f>
        <v>21846.539400000001</v>
      </c>
      <c r="G28" s="16">
        <f t="shared" si="0"/>
        <v>56567.135000000002</v>
      </c>
      <c r="H28" s="27">
        <f>RA!J32</f>
        <v>27.860624523928699</v>
      </c>
      <c r="I28" s="20">
        <f>VLOOKUP(B28,RMS!B:D,3,FALSE)</f>
        <v>78413.590761069499</v>
      </c>
      <c r="J28" s="21">
        <f>VLOOKUP(B28,RMS!B:E,4,FALSE)</f>
        <v>56567.150139473699</v>
      </c>
      <c r="K28" s="22">
        <f t="shared" si="1"/>
        <v>8.3638930504093878E-2</v>
      </c>
      <c r="L28" s="22">
        <f t="shared" si="2"/>
        <v>-1.5139473696763162E-2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109064.4253</v>
      </c>
      <c r="F30" s="25">
        <f>VLOOKUP(C30,RA!B34:I66,8,0)</f>
        <v>12482.463400000001</v>
      </c>
      <c r="G30" s="16">
        <f t="shared" si="0"/>
        <v>96581.961899999995</v>
      </c>
      <c r="H30" s="27">
        <f>RA!J34</f>
        <v>0</v>
      </c>
      <c r="I30" s="20">
        <f>VLOOKUP(B30,RMS!B:D,3,FALSE)</f>
        <v>109064.4246</v>
      </c>
      <c r="J30" s="21">
        <f>VLOOKUP(B30,RMS!B:E,4,FALSE)</f>
        <v>96581.959199999998</v>
      </c>
      <c r="K30" s="22">
        <f t="shared" si="1"/>
        <v>7.0000000414438546E-4</v>
      </c>
      <c r="L30" s="22">
        <f t="shared" si="2"/>
        <v>2.6999999972758815E-3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84582.95</v>
      </c>
      <c r="F31" s="25">
        <f>VLOOKUP(C31,RA!B35:I67,8,0)</f>
        <v>2351.7600000000002</v>
      </c>
      <c r="G31" s="16">
        <f t="shared" si="0"/>
        <v>82231.19</v>
      </c>
      <c r="H31" s="27">
        <f>RA!J35</f>
        <v>11.445036606267299</v>
      </c>
      <c r="I31" s="20">
        <f>VLOOKUP(B31,RMS!B:D,3,FALSE)</f>
        <v>84582.95</v>
      </c>
      <c r="J31" s="21">
        <f>VLOOKUP(B31,RMS!B:E,4,FALSE)</f>
        <v>82231.19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169347.96</v>
      </c>
      <c r="F32" s="25">
        <f>VLOOKUP(C32,RA!B34:I67,8,0)</f>
        <v>-17256.490000000002</v>
      </c>
      <c r="G32" s="16">
        <f t="shared" si="0"/>
        <v>186604.44999999998</v>
      </c>
      <c r="H32" s="27">
        <f>RA!J35</f>
        <v>11.445036606267299</v>
      </c>
      <c r="I32" s="20">
        <f>VLOOKUP(B32,RMS!B:D,3,FALSE)</f>
        <v>169347.96</v>
      </c>
      <c r="J32" s="21">
        <f>VLOOKUP(B32,RMS!B:E,4,FALSE)</f>
        <v>186604.45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812831.48</v>
      </c>
      <c r="F33" s="25">
        <f>VLOOKUP(C33,RA!B34:I68,8,0)</f>
        <v>-102592.89</v>
      </c>
      <c r="G33" s="16">
        <f t="shared" si="0"/>
        <v>915424.37</v>
      </c>
      <c r="H33" s="27">
        <f>RA!J34</f>
        <v>0</v>
      </c>
      <c r="I33" s="20">
        <f>VLOOKUP(B33,RMS!B:D,3,FALSE)</f>
        <v>812831.48</v>
      </c>
      <c r="J33" s="21">
        <f>VLOOKUP(B33,RMS!B:E,4,FALSE)</f>
        <v>915424.37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200916.46</v>
      </c>
      <c r="F34" s="25">
        <f>VLOOKUP(C34,RA!B35:I69,8,0)</f>
        <v>-30379.759999999998</v>
      </c>
      <c r="G34" s="16">
        <f t="shared" si="0"/>
        <v>231296.22</v>
      </c>
      <c r="H34" s="27">
        <f>RA!J35</f>
        <v>11.445036606267299</v>
      </c>
      <c r="I34" s="20">
        <f>VLOOKUP(B34,RMS!B:D,3,FALSE)</f>
        <v>200916.46</v>
      </c>
      <c r="J34" s="21">
        <f>VLOOKUP(B34,RMS!B:E,4,FALSE)</f>
        <v>231296.22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22.38</v>
      </c>
      <c r="F35" s="25">
        <f>VLOOKUP(C35,RA!B36:I70,8,0)</f>
        <v>20.239999999999998</v>
      </c>
      <c r="G35" s="16">
        <f t="shared" si="0"/>
        <v>2.1400000000000006</v>
      </c>
      <c r="H35" s="27">
        <f>RA!J36</f>
        <v>2.7804185122415301</v>
      </c>
      <c r="I35" s="20">
        <f>VLOOKUP(B35,RMS!B:D,3,FALSE)</f>
        <v>22.38</v>
      </c>
      <c r="J35" s="21">
        <f>VLOOKUP(B35,RMS!B:E,4,FALSE)</f>
        <v>2.14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111405.992</v>
      </c>
      <c r="F36" s="25">
        <f>VLOOKUP(C36,RA!B8:I70,8,0)</f>
        <v>6170.5893999999998</v>
      </c>
      <c r="G36" s="16">
        <f t="shared" si="0"/>
        <v>105235.4026</v>
      </c>
      <c r="H36" s="27">
        <f>RA!J36</f>
        <v>2.7804185122415301</v>
      </c>
      <c r="I36" s="20">
        <f>VLOOKUP(B36,RMS!B:D,3,FALSE)</f>
        <v>111405.991452991</v>
      </c>
      <c r="J36" s="21">
        <f>VLOOKUP(B36,RMS!B:E,4,FALSE)</f>
        <v>105235.401538462</v>
      </c>
      <c r="K36" s="22">
        <f t="shared" si="1"/>
        <v>5.4700899636372924E-4</v>
      </c>
      <c r="L36" s="22">
        <f t="shared" si="2"/>
        <v>1.0615380015224218E-3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507266.59230000002</v>
      </c>
      <c r="F37" s="25">
        <f>VLOOKUP(C37,RA!B8:I71,8,0)</f>
        <v>85314.122300000003</v>
      </c>
      <c r="G37" s="16">
        <f t="shared" si="0"/>
        <v>421952.47000000003</v>
      </c>
      <c r="H37" s="27">
        <f>RA!J37</f>
        <v>-10.1899603632663</v>
      </c>
      <c r="I37" s="20">
        <f>VLOOKUP(B37,RMS!B:D,3,FALSE)</f>
        <v>507266.58609487198</v>
      </c>
      <c r="J37" s="21">
        <f>VLOOKUP(B37,RMS!B:E,4,FALSE)</f>
        <v>421952.47117350402</v>
      </c>
      <c r="K37" s="22">
        <f t="shared" si="1"/>
        <v>6.2051280401647091E-3</v>
      </c>
      <c r="L37" s="22">
        <f t="shared" si="2"/>
        <v>-1.1735039879567921E-3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62166.71</v>
      </c>
      <c r="F38" s="25">
        <f>VLOOKUP(C38,RA!B9:I72,8,0)</f>
        <v>-281.16000000000003</v>
      </c>
      <c r="G38" s="16">
        <f t="shared" si="0"/>
        <v>62447.87</v>
      </c>
      <c r="H38" s="27">
        <f>RA!J38</f>
        <v>-12.6216679009529</v>
      </c>
      <c r="I38" s="20">
        <f>VLOOKUP(B38,RMS!B:D,3,FALSE)</f>
        <v>62166.71</v>
      </c>
      <c r="J38" s="21">
        <f>VLOOKUP(B38,RMS!B:E,4,FALSE)</f>
        <v>62447.87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34982.910000000003</v>
      </c>
      <c r="F39" s="25">
        <f>VLOOKUP(C39,RA!B10:I73,8,0)</f>
        <v>4533.54</v>
      </c>
      <c r="G39" s="16">
        <f t="shared" si="0"/>
        <v>30449.370000000003</v>
      </c>
      <c r="H39" s="27">
        <f>RA!J39</f>
        <v>-15.120592907121701</v>
      </c>
      <c r="I39" s="20">
        <f>VLOOKUP(B39,RMS!B:D,3,FALSE)</f>
        <v>34982.910000000003</v>
      </c>
      <c r="J39" s="21">
        <f>VLOOKUP(B39,RMS!B:E,4,FALSE)</f>
        <v>30449.37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10462.1679</v>
      </c>
      <c r="F40" s="25">
        <f>VLOOKUP(C40,RA!B8:I74,8,0)</f>
        <v>1000.4281</v>
      </c>
      <c r="G40" s="16">
        <f t="shared" si="0"/>
        <v>9461.7398000000012</v>
      </c>
      <c r="H40" s="27">
        <f>RA!J40</f>
        <v>90.437890974083999</v>
      </c>
      <c r="I40" s="20">
        <f>VLOOKUP(B40,RMS!B:D,3,FALSE)</f>
        <v>10462.1677634067</v>
      </c>
      <c r="J40" s="21">
        <f>VLOOKUP(B40,RMS!B:E,4,FALSE)</f>
        <v>9461.7399591558897</v>
      </c>
      <c r="K40" s="22">
        <f t="shared" si="1"/>
        <v>1.3659330033988226E-4</v>
      </c>
      <c r="L40" s="22">
        <f t="shared" si="2"/>
        <v>-1.5915588846837636E-4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17586456.8862</v>
      </c>
      <c r="E7" s="68">
        <v>17219985.002</v>
      </c>
      <c r="F7" s="69">
        <v>102.12817772000101</v>
      </c>
      <c r="G7" s="68">
        <v>13584476.628699999</v>
      </c>
      <c r="H7" s="69">
        <v>29.459951729351101</v>
      </c>
      <c r="I7" s="68">
        <v>1284921.3983</v>
      </c>
      <c r="J7" s="69">
        <v>7.3063119343173204</v>
      </c>
      <c r="K7" s="68">
        <v>1544515.5097000001</v>
      </c>
      <c r="L7" s="69">
        <v>11.369709352194601</v>
      </c>
      <c r="M7" s="69">
        <v>-0.168074784467799</v>
      </c>
      <c r="N7" s="68">
        <v>467904208.11540002</v>
      </c>
      <c r="O7" s="68">
        <v>4007262495.6142998</v>
      </c>
      <c r="P7" s="68">
        <v>845202</v>
      </c>
      <c r="Q7" s="68">
        <v>763984</v>
      </c>
      <c r="R7" s="69">
        <v>10.6308509078724</v>
      </c>
      <c r="S7" s="68">
        <v>20.807400936344202</v>
      </c>
      <c r="T7" s="68">
        <v>20.228269614023301</v>
      </c>
      <c r="U7" s="70">
        <v>2.7832948674973901</v>
      </c>
      <c r="V7" s="58"/>
      <c r="W7" s="58"/>
    </row>
    <row r="8" spans="1:23" ht="14.25" thickBot="1" x14ac:dyDescent="0.2">
      <c r="A8" s="55">
        <v>42180</v>
      </c>
      <c r="B8" s="45" t="s">
        <v>6</v>
      </c>
      <c r="C8" s="46"/>
      <c r="D8" s="71">
        <v>541438.57460000005</v>
      </c>
      <c r="E8" s="71">
        <v>635985.17859999998</v>
      </c>
      <c r="F8" s="72">
        <v>85.133835318595601</v>
      </c>
      <c r="G8" s="71">
        <v>487287.68109999999</v>
      </c>
      <c r="H8" s="72">
        <v>11.1127154656896</v>
      </c>
      <c r="I8" s="71">
        <v>119307.8873</v>
      </c>
      <c r="J8" s="72">
        <v>22.0353504343759</v>
      </c>
      <c r="K8" s="71">
        <v>117217.3091</v>
      </c>
      <c r="L8" s="72">
        <v>24.055052825344202</v>
      </c>
      <c r="M8" s="72">
        <v>1.7835063917194E-2</v>
      </c>
      <c r="N8" s="71">
        <v>14259152.361099999</v>
      </c>
      <c r="O8" s="71">
        <v>146597210.99380001</v>
      </c>
      <c r="P8" s="71">
        <v>23942</v>
      </c>
      <c r="Q8" s="71">
        <v>23174</v>
      </c>
      <c r="R8" s="72">
        <v>3.3140588590661899</v>
      </c>
      <c r="S8" s="71">
        <v>22.614592540305701</v>
      </c>
      <c r="T8" s="71">
        <v>22.987223543626499</v>
      </c>
      <c r="U8" s="73">
        <v>-1.64774582012301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60250.479800000001</v>
      </c>
      <c r="E9" s="71">
        <v>83143.429699999993</v>
      </c>
      <c r="F9" s="72">
        <v>72.465713788085395</v>
      </c>
      <c r="G9" s="71">
        <v>67415.019400000005</v>
      </c>
      <c r="H9" s="72">
        <v>-10.627512479808001</v>
      </c>
      <c r="I9" s="71">
        <v>13898.661</v>
      </c>
      <c r="J9" s="72">
        <v>23.068133309703502</v>
      </c>
      <c r="K9" s="71">
        <v>14935.5543</v>
      </c>
      <c r="L9" s="72">
        <v>22.1546391782244</v>
      </c>
      <c r="M9" s="72">
        <v>-6.9424494007563994E-2</v>
      </c>
      <c r="N9" s="71">
        <v>2199751.0202000001</v>
      </c>
      <c r="O9" s="71">
        <v>22848396.1644</v>
      </c>
      <c r="P9" s="71">
        <v>3503</v>
      </c>
      <c r="Q9" s="71">
        <v>3492</v>
      </c>
      <c r="R9" s="72">
        <v>0.31500572737686</v>
      </c>
      <c r="S9" s="71">
        <v>17.199680216956899</v>
      </c>
      <c r="T9" s="71">
        <v>17.286048854524601</v>
      </c>
      <c r="U9" s="73">
        <v>-0.50215257771237198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110104.05100000001</v>
      </c>
      <c r="E10" s="71">
        <v>136937.38190000001</v>
      </c>
      <c r="F10" s="72">
        <v>80.404670713220398</v>
      </c>
      <c r="G10" s="71">
        <v>113120.8891</v>
      </c>
      <c r="H10" s="72">
        <v>-2.6669151241669198</v>
      </c>
      <c r="I10" s="71">
        <v>29906.119299999998</v>
      </c>
      <c r="J10" s="72">
        <v>27.161688446867402</v>
      </c>
      <c r="K10" s="71">
        <v>29655.700199999999</v>
      </c>
      <c r="L10" s="72">
        <v>26.215936274850201</v>
      </c>
      <c r="M10" s="72">
        <v>8.4442147145799996E-3</v>
      </c>
      <c r="N10" s="71">
        <v>4376290.3218999999</v>
      </c>
      <c r="O10" s="71">
        <v>38118651.397200003</v>
      </c>
      <c r="P10" s="71">
        <v>79503</v>
      </c>
      <c r="Q10" s="71">
        <v>75832</v>
      </c>
      <c r="R10" s="72">
        <v>4.8409642367338401</v>
      </c>
      <c r="S10" s="71">
        <v>1.3849043558104699</v>
      </c>
      <c r="T10" s="71">
        <v>1.28742064695643</v>
      </c>
      <c r="U10" s="73">
        <v>7.0390210302279801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58122.167999999998</v>
      </c>
      <c r="E11" s="71">
        <v>76434.2353</v>
      </c>
      <c r="F11" s="72">
        <v>76.042061220176805</v>
      </c>
      <c r="G11" s="71">
        <v>53740.553699999997</v>
      </c>
      <c r="H11" s="72">
        <v>8.1532734561311297</v>
      </c>
      <c r="I11" s="71">
        <v>12344.3922</v>
      </c>
      <c r="J11" s="72">
        <v>21.2386988042153</v>
      </c>
      <c r="K11" s="71">
        <v>11128.459800000001</v>
      </c>
      <c r="L11" s="72">
        <v>20.707750541840799</v>
      </c>
      <c r="M11" s="72">
        <v>0.109263314227904</v>
      </c>
      <c r="N11" s="71">
        <v>1633435.5689999999</v>
      </c>
      <c r="O11" s="71">
        <v>12491051.616800001</v>
      </c>
      <c r="P11" s="71">
        <v>3065</v>
      </c>
      <c r="Q11" s="71">
        <v>2743</v>
      </c>
      <c r="R11" s="72">
        <v>11.7389719285454</v>
      </c>
      <c r="S11" s="71">
        <v>18.963186949429002</v>
      </c>
      <c r="T11" s="71">
        <v>20.720183448778702</v>
      </c>
      <c r="U11" s="73">
        <v>-9.2653017872746002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251416.63829999999</v>
      </c>
      <c r="E12" s="71">
        <v>223755.77309999999</v>
      </c>
      <c r="F12" s="72">
        <v>112.362078893776</v>
      </c>
      <c r="G12" s="71">
        <v>125277.8452</v>
      </c>
      <c r="H12" s="72">
        <v>100.687230769834</v>
      </c>
      <c r="I12" s="71">
        <v>22772.644</v>
      </c>
      <c r="J12" s="72">
        <v>9.0577314826820707</v>
      </c>
      <c r="K12" s="71">
        <v>29616.196</v>
      </c>
      <c r="L12" s="72">
        <v>23.6404098048775</v>
      </c>
      <c r="M12" s="72">
        <v>-0.23107464577827599</v>
      </c>
      <c r="N12" s="71">
        <v>5366482.6513</v>
      </c>
      <c r="O12" s="71">
        <v>44346067.365800001</v>
      </c>
      <c r="P12" s="71">
        <v>3181</v>
      </c>
      <c r="Q12" s="71">
        <v>2477</v>
      </c>
      <c r="R12" s="72">
        <v>28.4214775938636</v>
      </c>
      <c r="S12" s="71">
        <v>79.036981546683407</v>
      </c>
      <c r="T12" s="71">
        <v>95.260099152200198</v>
      </c>
      <c r="U12" s="73">
        <v>-20.525983265105602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277305.54080000002</v>
      </c>
      <c r="E13" s="71">
        <v>328226.98940000002</v>
      </c>
      <c r="F13" s="72">
        <v>84.485904497651305</v>
      </c>
      <c r="G13" s="71">
        <v>266252.93959999998</v>
      </c>
      <c r="H13" s="72">
        <v>4.1511658863201903</v>
      </c>
      <c r="I13" s="71">
        <v>68862.545899999997</v>
      </c>
      <c r="J13" s="72">
        <v>24.8327334900479</v>
      </c>
      <c r="K13" s="71">
        <v>63668.385399999999</v>
      </c>
      <c r="L13" s="72">
        <v>23.912744586276101</v>
      </c>
      <c r="M13" s="72">
        <v>8.158147041687E-2</v>
      </c>
      <c r="N13" s="71">
        <v>6604567.8938999996</v>
      </c>
      <c r="O13" s="71">
        <v>66001494.363899998</v>
      </c>
      <c r="P13" s="71">
        <v>10657</v>
      </c>
      <c r="Q13" s="71">
        <v>10296</v>
      </c>
      <c r="R13" s="72">
        <v>3.5062160062160102</v>
      </c>
      <c r="S13" s="71">
        <v>26.0209759594633</v>
      </c>
      <c r="T13" s="71">
        <v>25.062037674825199</v>
      </c>
      <c r="U13" s="73">
        <v>3.6852510302917501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160116.15049999999</v>
      </c>
      <c r="E14" s="71">
        <v>140715.12469999999</v>
      </c>
      <c r="F14" s="72">
        <v>113.78744881999199</v>
      </c>
      <c r="G14" s="71">
        <v>152118.53769999999</v>
      </c>
      <c r="H14" s="72">
        <v>5.2574872996560504</v>
      </c>
      <c r="I14" s="71">
        <v>33408.034599999999</v>
      </c>
      <c r="J14" s="72">
        <v>20.864874964627599</v>
      </c>
      <c r="K14" s="71">
        <v>14122.873</v>
      </c>
      <c r="L14" s="72">
        <v>9.2841235614901692</v>
      </c>
      <c r="M14" s="72">
        <v>1.36552680180584</v>
      </c>
      <c r="N14" s="71">
        <v>4352320.2900999999</v>
      </c>
      <c r="O14" s="71">
        <v>34527937.5572</v>
      </c>
      <c r="P14" s="71">
        <v>2869</v>
      </c>
      <c r="Q14" s="71">
        <v>2938</v>
      </c>
      <c r="R14" s="72">
        <v>-2.3485364193328802</v>
      </c>
      <c r="S14" s="71">
        <v>55.809045137678602</v>
      </c>
      <c r="T14" s="71">
        <v>51.631497379169502</v>
      </c>
      <c r="U14" s="73">
        <v>7.4854313457671298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130422.6828</v>
      </c>
      <c r="E15" s="71">
        <v>137551.87330000001</v>
      </c>
      <c r="F15" s="72">
        <v>94.817089488522399</v>
      </c>
      <c r="G15" s="71">
        <v>111636.9025</v>
      </c>
      <c r="H15" s="72">
        <v>16.827572137268898</v>
      </c>
      <c r="I15" s="71">
        <v>19953.5553</v>
      </c>
      <c r="J15" s="72">
        <v>15.2991449582419</v>
      </c>
      <c r="K15" s="71">
        <v>20414.064600000002</v>
      </c>
      <c r="L15" s="72">
        <v>18.286125951944999</v>
      </c>
      <c r="M15" s="72">
        <v>-2.2558432581818999E-2</v>
      </c>
      <c r="N15" s="71">
        <v>3110996.9027999998</v>
      </c>
      <c r="O15" s="71">
        <v>27193007.768100001</v>
      </c>
      <c r="P15" s="71">
        <v>6288</v>
      </c>
      <c r="Q15" s="71">
        <v>5064</v>
      </c>
      <c r="R15" s="72">
        <v>24.170616113744099</v>
      </c>
      <c r="S15" s="71">
        <v>20.741520801526701</v>
      </c>
      <c r="T15" s="71">
        <v>22.1328928120063</v>
      </c>
      <c r="U15" s="73">
        <v>-6.7081484708545798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788717.76119999995</v>
      </c>
      <c r="E16" s="71">
        <v>854064.30449999997</v>
      </c>
      <c r="F16" s="72">
        <v>92.3487560648895</v>
      </c>
      <c r="G16" s="71">
        <v>647145.95629999996</v>
      </c>
      <c r="H16" s="72">
        <v>21.876333077845999</v>
      </c>
      <c r="I16" s="71">
        <v>20282.429899999999</v>
      </c>
      <c r="J16" s="72">
        <v>2.5715700720548198</v>
      </c>
      <c r="K16" s="71">
        <v>14050.684499999999</v>
      </c>
      <c r="L16" s="72">
        <v>2.1711770525977698</v>
      </c>
      <c r="M16" s="72">
        <v>0.44351899012464502</v>
      </c>
      <c r="N16" s="71">
        <v>24395852.006499998</v>
      </c>
      <c r="O16" s="71">
        <v>197962878.2484</v>
      </c>
      <c r="P16" s="71">
        <v>47120</v>
      </c>
      <c r="Q16" s="71">
        <v>43002</v>
      </c>
      <c r="R16" s="72">
        <v>9.5762987768010905</v>
      </c>
      <c r="S16" s="71">
        <v>16.738492385398999</v>
      </c>
      <c r="T16" s="71">
        <v>16.821968738663301</v>
      </c>
      <c r="U16" s="73">
        <v>-0.49870891202336998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450639.54029999999</v>
      </c>
      <c r="E17" s="71">
        <v>542064.59199999995</v>
      </c>
      <c r="F17" s="72">
        <v>83.1339192691634</v>
      </c>
      <c r="G17" s="71">
        <v>433704.37339999998</v>
      </c>
      <c r="H17" s="72">
        <v>3.9047719918611201</v>
      </c>
      <c r="I17" s="71">
        <v>50918.051599999999</v>
      </c>
      <c r="J17" s="72">
        <v>11.299064340005099</v>
      </c>
      <c r="K17" s="71">
        <v>60329.671900000001</v>
      </c>
      <c r="L17" s="72">
        <v>13.910321315657701</v>
      </c>
      <c r="M17" s="72">
        <v>-0.156003173953943</v>
      </c>
      <c r="N17" s="71">
        <v>20433249.0099</v>
      </c>
      <c r="O17" s="71">
        <v>201990560.5467</v>
      </c>
      <c r="P17" s="71">
        <v>11709</v>
      </c>
      <c r="Q17" s="71">
        <v>11024</v>
      </c>
      <c r="R17" s="72">
        <v>6.2137155297532702</v>
      </c>
      <c r="S17" s="71">
        <v>38.486594952600598</v>
      </c>
      <c r="T17" s="71">
        <v>39.974944829462999</v>
      </c>
      <c r="U17" s="73">
        <v>-3.86719032612642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1265129.0581</v>
      </c>
      <c r="E18" s="71">
        <v>1693880.1723</v>
      </c>
      <c r="F18" s="72">
        <v>74.6882264040065</v>
      </c>
      <c r="G18" s="71">
        <v>1367222.9097</v>
      </c>
      <c r="H18" s="72">
        <v>-7.4672426036513597</v>
      </c>
      <c r="I18" s="71">
        <v>192492.85569999999</v>
      </c>
      <c r="J18" s="72">
        <v>15.2152742415932</v>
      </c>
      <c r="K18" s="71">
        <v>203727.08840000001</v>
      </c>
      <c r="L18" s="72">
        <v>14.900795397343201</v>
      </c>
      <c r="M18" s="72">
        <v>-5.5143539272218003E-2</v>
      </c>
      <c r="N18" s="71">
        <v>41677028.3543</v>
      </c>
      <c r="O18" s="71">
        <v>452481618.98830003</v>
      </c>
      <c r="P18" s="71">
        <v>66054</v>
      </c>
      <c r="Q18" s="71">
        <v>62663</v>
      </c>
      <c r="R18" s="72">
        <v>5.4114868423152496</v>
      </c>
      <c r="S18" s="71">
        <v>19.152951495745899</v>
      </c>
      <c r="T18" s="71">
        <v>34.141371916441898</v>
      </c>
      <c r="U18" s="73">
        <v>-78.256452662270405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369176.65590000001</v>
      </c>
      <c r="E19" s="71">
        <v>478356.0086</v>
      </c>
      <c r="F19" s="72">
        <v>77.176130175612499</v>
      </c>
      <c r="G19" s="71">
        <v>661446.23540000001</v>
      </c>
      <c r="H19" s="72">
        <v>-44.186445376509603</v>
      </c>
      <c r="I19" s="71">
        <v>31458.920399999999</v>
      </c>
      <c r="J19" s="72">
        <v>8.5213731413508906</v>
      </c>
      <c r="K19" s="71">
        <v>48325.333700000003</v>
      </c>
      <c r="L19" s="72">
        <v>7.3060108461840398</v>
      </c>
      <c r="M19" s="72">
        <v>-0.34901804102803302</v>
      </c>
      <c r="N19" s="71">
        <v>13651604.664100001</v>
      </c>
      <c r="O19" s="71">
        <v>134859549.92629999</v>
      </c>
      <c r="P19" s="71">
        <v>8014</v>
      </c>
      <c r="Q19" s="71">
        <v>7908</v>
      </c>
      <c r="R19" s="72">
        <v>1.34041476985332</v>
      </c>
      <c r="S19" s="71">
        <v>46.066465672573003</v>
      </c>
      <c r="T19" s="71">
        <v>56.271607574607998</v>
      </c>
      <c r="U19" s="73">
        <v>-22.153081971971002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889390.11300000001</v>
      </c>
      <c r="E20" s="71">
        <v>997439.36979999999</v>
      </c>
      <c r="F20" s="72">
        <v>89.167335873090195</v>
      </c>
      <c r="G20" s="71">
        <v>703147.68700000003</v>
      </c>
      <c r="H20" s="72">
        <v>26.486957070798098</v>
      </c>
      <c r="I20" s="71">
        <v>67829.697</v>
      </c>
      <c r="J20" s="72">
        <v>7.6265404807800001</v>
      </c>
      <c r="K20" s="71">
        <v>62753.4136</v>
      </c>
      <c r="L20" s="72">
        <v>8.924641972121</v>
      </c>
      <c r="M20" s="72">
        <v>8.0892546059040005E-2</v>
      </c>
      <c r="N20" s="71">
        <v>25760075.392499998</v>
      </c>
      <c r="O20" s="71">
        <v>212919363.49380001</v>
      </c>
      <c r="P20" s="71">
        <v>36237</v>
      </c>
      <c r="Q20" s="71">
        <v>35310</v>
      </c>
      <c r="R20" s="72">
        <v>2.62531860662703</v>
      </c>
      <c r="S20" s="71">
        <v>24.543701548141399</v>
      </c>
      <c r="T20" s="71">
        <v>26.036588405550798</v>
      </c>
      <c r="U20" s="73">
        <v>-6.0825660484878501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285446.46370000002</v>
      </c>
      <c r="E21" s="71">
        <v>429504.55430000002</v>
      </c>
      <c r="F21" s="72">
        <v>66.4594730934149</v>
      </c>
      <c r="G21" s="71">
        <v>290712.44209999999</v>
      </c>
      <c r="H21" s="72">
        <v>-1.81140454875631</v>
      </c>
      <c r="I21" s="71">
        <v>31313.104299999999</v>
      </c>
      <c r="J21" s="72">
        <v>10.9698694088253</v>
      </c>
      <c r="K21" s="71">
        <v>27351.872899999998</v>
      </c>
      <c r="L21" s="72">
        <v>9.4085663146785592</v>
      </c>
      <c r="M21" s="72">
        <v>0.14482486864729499</v>
      </c>
      <c r="N21" s="71">
        <v>8266168.5305000003</v>
      </c>
      <c r="O21" s="71">
        <v>81716562.790099993</v>
      </c>
      <c r="P21" s="71">
        <v>25792</v>
      </c>
      <c r="Q21" s="71">
        <v>24338</v>
      </c>
      <c r="R21" s="72">
        <v>5.9741967293943699</v>
      </c>
      <c r="S21" s="71">
        <v>11.0672481273263</v>
      </c>
      <c r="T21" s="71">
        <v>11.2025166324267</v>
      </c>
      <c r="U21" s="73">
        <v>-1.2222415504208199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1184724.2444</v>
      </c>
      <c r="E22" s="71">
        <v>1253535.0974999999</v>
      </c>
      <c r="F22" s="72">
        <v>94.510656044873897</v>
      </c>
      <c r="G22" s="71">
        <v>960940.66760000004</v>
      </c>
      <c r="H22" s="72">
        <v>23.2879702509533</v>
      </c>
      <c r="I22" s="71">
        <v>143474.55249999999</v>
      </c>
      <c r="J22" s="72">
        <v>12.110375319673</v>
      </c>
      <c r="K22" s="71">
        <v>134246.38639999999</v>
      </c>
      <c r="L22" s="72">
        <v>13.970309606657301</v>
      </c>
      <c r="M22" s="72">
        <v>6.8740517696347994E-2</v>
      </c>
      <c r="N22" s="71">
        <v>41688638.685699999</v>
      </c>
      <c r="O22" s="71">
        <v>260584328.1338</v>
      </c>
      <c r="P22" s="71">
        <v>71799</v>
      </c>
      <c r="Q22" s="71">
        <v>67689</v>
      </c>
      <c r="R22" s="72">
        <v>6.0718876035987996</v>
      </c>
      <c r="S22" s="71">
        <v>16.5005674786557</v>
      </c>
      <c r="T22" s="71">
        <v>16.537448409638198</v>
      </c>
      <c r="U22" s="73">
        <v>-0.22351310662627899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3334130.3330999999</v>
      </c>
      <c r="E23" s="71">
        <v>2929589.3865</v>
      </c>
      <c r="F23" s="72">
        <v>113.808793425597</v>
      </c>
      <c r="G23" s="71">
        <v>2160746.2209000001</v>
      </c>
      <c r="H23" s="72">
        <v>54.304577781987703</v>
      </c>
      <c r="I23" s="71">
        <v>176401.99429999999</v>
      </c>
      <c r="J23" s="72">
        <v>5.2907948003336003</v>
      </c>
      <c r="K23" s="71">
        <v>203714.18969999999</v>
      </c>
      <c r="L23" s="72">
        <v>9.4279553854847595</v>
      </c>
      <c r="M23" s="72">
        <v>-0.13407114860394001</v>
      </c>
      <c r="N23" s="71">
        <v>67781303.681899995</v>
      </c>
      <c r="O23" s="71">
        <v>558178538.37409997</v>
      </c>
      <c r="P23" s="71">
        <v>92263</v>
      </c>
      <c r="Q23" s="71">
        <v>76932</v>
      </c>
      <c r="R23" s="72">
        <v>19.927988353351001</v>
      </c>
      <c r="S23" s="71">
        <v>36.137241723117597</v>
      </c>
      <c r="T23" s="71">
        <v>30.1991061404877</v>
      </c>
      <c r="U23" s="73">
        <v>16.432177165395501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195041.815</v>
      </c>
      <c r="E24" s="71">
        <v>255359.46950000001</v>
      </c>
      <c r="F24" s="72">
        <v>76.379315551483799</v>
      </c>
      <c r="G24" s="71">
        <v>205366.61290000001</v>
      </c>
      <c r="H24" s="72">
        <v>-5.0274958301169903</v>
      </c>
      <c r="I24" s="71">
        <v>32477.258000000002</v>
      </c>
      <c r="J24" s="72">
        <v>16.651433437491299</v>
      </c>
      <c r="K24" s="71">
        <v>41520.222300000001</v>
      </c>
      <c r="L24" s="72">
        <v>20.2176106981019</v>
      </c>
      <c r="M24" s="72">
        <v>-0.21779662533261501</v>
      </c>
      <c r="N24" s="71">
        <v>6516191.6717999997</v>
      </c>
      <c r="O24" s="71">
        <v>52853019.860399999</v>
      </c>
      <c r="P24" s="71">
        <v>21092</v>
      </c>
      <c r="Q24" s="71">
        <v>19171</v>
      </c>
      <c r="R24" s="72">
        <v>10.0203432267487</v>
      </c>
      <c r="S24" s="71">
        <v>9.2471939597951796</v>
      </c>
      <c r="T24" s="71">
        <v>9.1138704971049993</v>
      </c>
      <c r="U24" s="73">
        <v>1.4417721015677001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179808.78409999999</v>
      </c>
      <c r="E25" s="71">
        <v>232590.0545</v>
      </c>
      <c r="F25" s="72">
        <v>77.307167964054102</v>
      </c>
      <c r="G25" s="71">
        <v>255917.02530000001</v>
      </c>
      <c r="H25" s="72">
        <v>-29.739420857514901</v>
      </c>
      <c r="I25" s="71">
        <v>11271.5144</v>
      </c>
      <c r="J25" s="72">
        <v>6.2686116567761196</v>
      </c>
      <c r="K25" s="71">
        <v>19537.109499999999</v>
      </c>
      <c r="L25" s="72">
        <v>7.6341577810610799</v>
      </c>
      <c r="M25" s="72">
        <v>-0.42307154494885701</v>
      </c>
      <c r="N25" s="71">
        <v>5955445.8546000002</v>
      </c>
      <c r="O25" s="71">
        <v>60240521.812399998</v>
      </c>
      <c r="P25" s="71">
        <v>15349</v>
      </c>
      <c r="Q25" s="71">
        <v>13866</v>
      </c>
      <c r="R25" s="72">
        <v>10.6952257320063</v>
      </c>
      <c r="S25" s="71">
        <v>11.714690474949499</v>
      </c>
      <c r="T25" s="71">
        <v>11.936357716717101</v>
      </c>
      <c r="U25" s="73">
        <v>-1.8922159509177801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605200.72950000002</v>
      </c>
      <c r="E26" s="71">
        <v>549551.56940000004</v>
      </c>
      <c r="F26" s="72">
        <v>110.126285356761</v>
      </c>
      <c r="G26" s="71">
        <v>460174.81270000001</v>
      </c>
      <c r="H26" s="72">
        <v>31.515396496623602</v>
      </c>
      <c r="I26" s="71">
        <v>96076.302299999996</v>
      </c>
      <c r="J26" s="72">
        <v>15.8751134320964</v>
      </c>
      <c r="K26" s="71">
        <v>95232.366999999998</v>
      </c>
      <c r="L26" s="72">
        <v>20.694823873831702</v>
      </c>
      <c r="M26" s="72">
        <v>8.8618536594810005E-3</v>
      </c>
      <c r="N26" s="71">
        <v>14660716.703</v>
      </c>
      <c r="O26" s="71">
        <v>123889416.83849999</v>
      </c>
      <c r="P26" s="71">
        <v>40970</v>
      </c>
      <c r="Q26" s="71">
        <v>32733</v>
      </c>
      <c r="R26" s="72">
        <v>25.164207374820499</v>
      </c>
      <c r="S26" s="71">
        <v>14.771802038076601</v>
      </c>
      <c r="T26" s="71">
        <v>14.3145724559313</v>
      </c>
      <c r="U26" s="73">
        <v>3.0952864177758199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152161.5349</v>
      </c>
      <c r="E27" s="71">
        <v>271238.20740000001</v>
      </c>
      <c r="F27" s="72">
        <v>56.098857295426903</v>
      </c>
      <c r="G27" s="71">
        <v>204510.0575</v>
      </c>
      <c r="H27" s="72">
        <v>-25.597040673659802</v>
      </c>
      <c r="I27" s="71">
        <v>44188.3364</v>
      </c>
      <c r="J27" s="72">
        <v>29.040411841954899</v>
      </c>
      <c r="K27" s="71">
        <v>67418.275800000003</v>
      </c>
      <c r="L27" s="72">
        <v>32.965750743089998</v>
      </c>
      <c r="M27" s="72">
        <v>-0.34456442447316299</v>
      </c>
      <c r="N27" s="71">
        <v>5358194.7125000004</v>
      </c>
      <c r="O27" s="71">
        <v>46951756.5154</v>
      </c>
      <c r="P27" s="71">
        <v>23196</v>
      </c>
      <c r="Q27" s="71">
        <v>23623</v>
      </c>
      <c r="R27" s="72">
        <v>-1.80756042839606</v>
      </c>
      <c r="S27" s="71">
        <v>6.5598178522159003</v>
      </c>
      <c r="T27" s="71">
        <v>6.6797736824281397</v>
      </c>
      <c r="U27" s="73">
        <v>-1.8286457477126601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631180.76850000001</v>
      </c>
      <c r="E28" s="71">
        <v>890681.51379999996</v>
      </c>
      <c r="F28" s="72">
        <v>70.8649229517668</v>
      </c>
      <c r="G28" s="71">
        <v>671617.3909</v>
      </c>
      <c r="H28" s="72">
        <v>-6.0207825091921698</v>
      </c>
      <c r="I28" s="71">
        <v>1955.1022</v>
      </c>
      <c r="J28" s="72">
        <v>0.30975313215678202</v>
      </c>
      <c r="K28" s="71">
        <v>46661.484400000001</v>
      </c>
      <c r="L28" s="72">
        <v>6.94762896736062</v>
      </c>
      <c r="M28" s="72">
        <v>-0.95810029995530999</v>
      </c>
      <c r="N28" s="71">
        <v>20875979.998300001</v>
      </c>
      <c r="O28" s="71">
        <v>165645369.91119999</v>
      </c>
      <c r="P28" s="71">
        <v>35501</v>
      </c>
      <c r="Q28" s="71">
        <v>35272</v>
      </c>
      <c r="R28" s="72">
        <v>0.64924019051939597</v>
      </c>
      <c r="S28" s="71">
        <v>17.779239134108899</v>
      </c>
      <c r="T28" s="71">
        <v>17.458951066001401</v>
      </c>
      <c r="U28" s="73">
        <v>1.8014722997514101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562058.68019999994</v>
      </c>
      <c r="E29" s="71">
        <v>579323.76130000001</v>
      </c>
      <c r="F29" s="72">
        <v>97.019787163354493</v>
      </c>
      <c r="G29" s="71">
        <v>484695.51459999999</v>
      </c>
      <c r="H29" s="72">
        <v>15.961188678183801</v>
      </c>
      <c r="I29" s="71">
        <v>53949.196000000004</v>
      </c>
      <c r="J29" s="72">
        <v>9.5984988579489592</v>
      </c>
      <c r="K29" s="71">
        <v>63089.938600000001</v>
      </c>
      <c r="L29" s="72">
        <v>13.0164065273155</v>
      </c>
      <c r="M29" s="72">
        <v>-0.14488431599139301</v>
      </c>
      <c r="N29" s="71">
        <v>14646945.988</v>
      </c>
      <c r="O29" s="71">
        <v>125569599.0467</v>
      </c>
      <c r="P29" s="71">
        <v>89044</v>
      </c>
      <c r="Q29" s="71">
        <v>75889</v>
      </c>
      <c r="R29" s="72">
        <v>17.334528060720299</v>
      </c>
      <c r="S29" s="71">
        <v>6.31214545842505</v>
      </c>
      <c r="T29" s="71">
        <v>6.2935153118370302</v>
      </c>
      <c r="U29" s="73">
        <v>0.29514761202402201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1003298.8674</v>
      </c>
      <c r="E30" s="71">
        <v>1518961.5948000001</v>
      </c>
      <c r="F30" s="72">
        <v>66.051628351545205</v>
      </c>
      <c r="G30" s="71">
        <v>751161.12179999996</v>
      </c>
      <c r="H30" s="72">
        <v>33.566399841861497</v>
      </c>
      <c r="I30" s="71">
        <v>114988.1311</v>
      </c>
      <c r="J30" s="72">
        <v>11.461004774976599</v>
      </c>
      <c r="K30" s="71">
        <v>90554.934999999998</v>
      </c>
      <c r="L30" s="72">
        <v>12.0553277282248</v>
      </c>
      <c r="M30" s="72">
        <v>0.26981628444656303</v>
      </c>
      <c r="N30" s="71">
        <v>31909662.274300002</v>
      </c>
      <c r="O30" s="71">
        <v>228638875.53729999</v>
      </c>
      <c r="P30" s="71">
        <v>61935</v>
      </c>
      <c r="Q30" s="71">
        <v>58715</v>
      </c>
      <c r="R30" s="72">
        <v>5.4841181980754401</v>
      </c>
      <c r="S30" s="71">
        <v>16.199222852990999</v>
      </c>
      <c r="T30" s="71">
        <v>15.911086838116301</v>
      </c>
      <c r="U30" s="73">
        <v>1.77870270376282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1919711.5492</v>
      </c>
      <c r="E31" s="71">
        <v>1010578.3072</v>
      </c>
      <c r="F31" s="72">
        <v>189.96168189271</v>
      </c>
      <c r="G31" s="71">
        <v>548968.57270000002</v>
      </c>
      <c r="H31" s="72">
        <v>249.69425294389001</v>
      </c>
      <c r="I31" s="71">
        <v>-87819.27</v>
      </c>
      <c r="J31" s="72">
        <v>-4.5746075777164004</v>
      </c>
      <c r="K31" s="71">
        <v>38975.904900000001</v>
      </c>
      <c r="L31" s="72">
        <v>7.0998426573499902</v>
      </c>
      <c r="M31" s="72">
        <v>-3.2531682131644399</v>
      </c>
      <c r="N31" s="71">
        <v>26817075.1763</v>
      </c>
      <c r="O31" s="71">
        <v>221594529.6798</v>
      </c>
      <c r="P31" s="71">
        <v>37027</v>
      </c>
      <c r="Q31" s="71">
        <v>23249</v>
      </c>
      <c r="R31" s="72">
        <v>59.262763989848999</v>
      </c>
      <c r="S31" s="71">
        <v>51.846262165446802</v>
      </c>
      <c r="T31" s="71">
        <v>24.7957192008258</v>
      </c>
      <c r="U31" s="73">
        <v>52.174528760241003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78413.674400000004</v>
      </c>
      <c r="E32" s="71">
        <v>147569.4363</v>
      </c>
      <c r="F32" s="72">
        <v>53.136798761357099</v>
      </c>
      <c r="G32" s="71">
        <v>111751.8124</v>
      </c>
      <c r="H32" s="72">
        <v>-29.832301851777402</v>
      </c>
      <c r="I32" s="71">
        <v>21846.539400000001</v>
      </c>
      <c r="J32" s="72">
        <v>27.860624523928699</v>
      </c>
      <c r="K32" s="71">
        <v>31930.411400000001</v>
      </c>
      <c r="L32" s="72">
        <v>28.572611677839799</v>
      </c>
      <c r="M32" s="72">
        <v>-0.31580776939191002</v>
      </c>
      <c r="N32" s="71">
        <v>4022352.2999</v>
      </c>
      <c r="O32" s="71">
        <v>24206017.405000001</v>
      </c>
      <c r="P32" s="71">
        <v>17041</v>
      </c>
      <c r="Q32" s="71">
        <v>17723</v>
      </c>
      <c r="R32" s="72">
        <v>-3.8481069796309799</v>
      </c>
      <c r="S32" s="71">
        <v>4.6014714159967101</v>
      </c>
      <c r="T32" s="71">
        <v>4.6674383795068604</v>
      </c>
      <c r="U32" s="73">
        <v>-1.43360585226744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3.5398000000000001</v>
      </c>
      <c r="H33" s="74"/>
      <c r="I33" s="74"/>
      <c r="J33" s="74"/>
      <c r="K33" s="71">
        <v>5.9799999999999999E-2</v>
      </c>
      <c r="L33" s="72">
        <v>1.6893609808463801</v>
      </c>
      <c r="M33" s="74"/>
      <c r="N33" s="71">
        <v>2.0354000000000001</v>
      </c>
      <c r="O33" s="71">
        <v>172.99539999999999</v>
      </c>
      <c r="P33" s="74"/>
      <c r="Q33" s="71">
        <v>1</v>
      </c>
      <c r="R33" s="74"/>
      <c r="S33" s="74"/>
      <c r="T33" s="71">
        <v>2.0354000000000001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109064.4253</v>
      </c>
      <c r="E35" s="71">
        <v>134781.826</v>
      </c>
      <c r="F35" s="72">
        <v>80.919237063905001</v>
      </c>
      <c r="G35" s="71">
        <v>105225.7062</v>
      </c>
      <c r="H35" s="72">
        <v>3.64808109978738</v>
      </c>
      <c r="I35" s="71">
        <v>12482.463400000001</v>
      </c>
      <c r="J35" s="72">
        <v>11.445036606267299</v>
      </c>
      <c r="K35" s="71">
        <v>15767.8992</v>
      </c>
      <c r="L35" s="72">
        <v>14.984835711181001</v>
      </c>
      <c r="M35" s="72">
        <v>-0.20836230358448801</v>
      </c>
      <c r="N35" s="71">
        <v>3799092.1181999999</v>
      </c>
      <c r="O35" s="71">
        <v>34595294.419299997</v>
      </c>
      <c r="P35" s="71">
        <v>8370</v>
      </c>
      <c r="Q35" s="71">
        <v>5644</v>
      </c>
      <c r="R35" s="72">
        <v>48.299078667611603</v>
      </c>
      <c r="S35" s="71">
        <v>13.0303972879331</v>
      </c>
      <c r="T35" s="71">
        <v>14.6969974131821</v>
      </c>
      <c r="U35" s="73">
        <v>-12.790094487697701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84582.95</v>
      </c>
      <c r="E36" s="74"/>
      <c r="F36" s="74"/>
      <c r="G36" s="74"/>
      <c r="H36" s="74"/>
      <c r="I36" s="71">
        <v>2351.7600000000002</v>
      </c>
      <c r="J36" s="72">
        <v>2.7804185122415301</v>
      </c>
      <c r="K36" s="74"/>
      <c r="L36" s="74"/>
      <c r="M36" s="74"/>
      <c r="N36" s="71">
        <v>2974972.39</v>
      </c>
      <c r="O36" s="71">
        <v>10048438.470000001</v>
      </c>
      <c r="P36" s="71">
        <v>54</v>
      </c>
      <c r="Q36" s="71">
        <v>61</v>
      </c>
      <c r="R36" s="72">
        <v>-11.4754098360656</v>
      </c>
      <c r="S36" s="71">
        <v>1566.3509259259299</v>
      </c>
      <c r="T36" s="71">
        <v>1405.17147540984</v>
      </c>
      <c r="U36" s="73">
        <v>10.290123869963001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169347.96</v>
      </c>
      <c r="E37" s="71">
        <v>104105.6103</v>
      </c>
      <c r="F37" s="72">
        <v>162.66938881775101</v>
      </c>
      <c r="G37" s="71">
        <v>239651.6</v>
      </c>
      <c r="H37" s="72">
        <v>-29.335769091464499</v>
      </c>
      <c r="I37" s="71">
        <v>-17256.490000000002</v>
      </c>
      <c r="J37" s="72">
        <v>-10.1899603632663</v>
      </c>
      <c r="K37" s="71">
        <v>-22102.49</v>
      </c>
      <c r="L37" s="72">
        <v>-9.2227592054465699</v>
      </c>
      <c r="M37" s="72">
        <v>-0.219251315123319</v>
      </c>
      <c r="N37" s="71">
        <v>6296119.1900000004</v>
      </c>
      <c r="O37" s="71">
        <v>88925023.480000004</v>
      </c>
      <c r="P37" s="71">
        <v>83</v>
      </c>
      <c r="Q37" s="71">
        <v>67</v>
      </c>
      <c r="R37" s="72">
        <v>23.880597014925399</v>
      </c>
      <c r="S37" s="71">
        <v>2040.33686746988</v>
      </c>
      <c r="T37" s="71">
        <v>2053.83835820896</v>
      </c>
      <c r="U37" s="73">
        <v>-0.66172850936220595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812831.48</v>
      </c>
      <c r="E38" s="71">
        <v>97216.9804</v>
      </c>
      <c r="F38" s="72">
        <v>836.10031566049304</v>
      </c>
      <c r="G38" s="71">
        <v>146807.07</v>
      </c>
      <c r="H38" s="72">
        <v>453.67325292984901</v>
      </c>
      <c r="I38" s="71">
        <v>-102592.89</v>
      </c>
      <c r="J38" s="72">
        <v>-12.6216679009529</v>
      </c>
      <c r="K38" s="71">
        <v>-2999.78</v>
      </c>
      <c r="L38" s="72">
        <v>-2.0433484572643499</v>
      </c>
      <c r="M38" s="72">
        <v>33.200138010120703</v>
      </c>
      <c r="N38" s="71">
        <v>13037221.140000001</v>
      </c>
      <c r="O38" s="71">
        <v>79928984.930000007</v>
      </c>
      <c r="P38" s="71">
        <v>346</v>
      </c>
      <c r="Q38" s="71">
        <v>291</v>
      </c>
      <c r="R38" s="72">
        <v>18.900343642611698</v>
      </c>
      <c r="S38" s="71">
        <v>2349.2239306358401</v>
      </c>
      <c r="T38" s="71">
        <v>2487.21742268041</v>
      </c>
      <c r="U38" s="73">
        <v>-5.87400333552812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200916.46</v>
      </c>
      <c r="E39" s="71">
        <v>60522.270600000003</v>
      </c>
      <c r="F39" s="72">
        <v>331.97112072659098</v>
      </c>
      <c r="G39" s="71">
        <v>159645.51999999999</v>
      </c>
      <c r="H39" s="72">
        <v>25.8516117458229</v>
      </c>
      <c r="I39" s="71">
        <v>-30379.759999999998</v>
      </c>
      <c r="J39" s="72">
        <v>-15.120592907121701</v>
      </c>
      <c r="K39" s="71">
        <v>-26458.16</v>
      </c>
      <c r="L39" s="72">
        <v>-16.573067631337199</v>
      </c>
      <c r="M39" s="72">
        <v>0.14821892376491799</v>
      </c>
      <c r="N39" s="71">
        <v>6002778.54</v>
      </c>
      <c r="O39" s="71">
        <v>56652621.020000003</v>
      </c>
      <c r="P39" s="71">
        <v>132</v>
      </c>
      <c r="Q39" s="71">
        <v>153</v>
      </c>
      <c r="R39" s="72">
        <v>-13.7254901960784</v>
      </c>
      <c r="S39" s="71">
        <v>1522.0943939393901</v>
      </c>
      <c r="T39" s="71">
        <v>1531.8940522875801</v>
      </c>
      <c r="U39" s="73">
        <v>-0.64382724141206404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22.38</v>
      </c>
      <c r="E40" s="74"/>
      <c r="F40" s="74"/>
      <c r="G40" s="71">
        <v>0.49</v>
      </c>
      <c r="H40" s="72">
        <v>4467.3469387755104</v>
      </c>
      <c r="I40" s="71">
        <v>20.239999999999998</v>
      </c>
      <c r="J40" s="72">
        <v>90.437890974083999</v>
      </c>
      <c r="K40" s="71">
        <v>0</v>
      </c>
      <c r="L40" s="72">
        <v>0</v>
      </c>
      <c r="M40" s="74"/>
      <c r="N40" s="71">
        <v>492</v>
      </c>
      <c r="O40" s="71">
        <v>3606.22</v>
      </c>
      <c r="P40" s="71">
        <v>31</v>
      </c>
      <c r="Q40" s="71">
        <v>14</v>
      </c>
      <c r="R40" s="72">
        <v>121.428571428571</v>
      </c>
      <c r="S40" s="71">
        <v>0.72193548387096795</v>
      </c>
      <c r="T40" s="71">
        <v>0.442142857142857</v>
      </c>
      <c r="U40" s="73">
        <v>38.755904506574801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111405.992</v>
      </c>
      <c r="E41" s="71">
        <v>89361.314899999998</v>
      </c>
      <c r="F41" s="72">
        <v>124.66915031931801</v>
      </c>
      <c r="G41" s="71">
        <v>192978.21299999999</v>
      </c>
      <c r="H41" s="72">
        <v>-42.270171192848601</v>
      </c>
      <c r="I41" s="71">
        <v>6170.5893999999998</v>
      </c>
      <c r="J41" s="72">
        <v>5.5388308018477099</v>
      </c>
      <c r="K41" s="71">
        <v>8395.1733000000004</v>
      </c>
      <c r="L41" s="72">
        <v>4.3503218158621904</v>
      </c>
      <c r="M41" s="72">
        <v>-0.26498367818089003</v>
      </c>
      <c r="N41" s="71">
        <v>3304541.9002</v>
      </c>
      <c r="O41" s="71">
        <v>38477399.385399997</v>
      </c>
      <c r="P41" s="71">
        <v>185</v>
      </c>
      <c r="Q41" s="71">
        <v>196</v>
      </c>
      <c r="R41" s="72">
        <v>-5.6122448979591901</v>
      </c>
      <c r="S41" s="71">
        <v>602.19455135135104</v>
      </c>
      <c r="T41" s="71">
        <v>510.39595000000003</v>
      </c>
      <c r="U41" s="73">
        <v>15.2440106183876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507266.59230000002</v>
      </c>
      <c r="E42" s="71">
        <v>283127.58669999999</v>
      </c>
      <c r="F42" s="72">
        <v>179.16537141875099</v>
      </c>
      <c r="G42" s="71">
        <v>327827.53210000001</v>
      </c>
      <c r="H42" s="72">
        <v>54.735811556322901</v>
      </c>
      <c r="I42" s="71">
        <v>85314.122300000003</v>
      </c>
      <c r="J42" s="72">
        <v>16.8183995545965</v>
      </c>
      <c r="K42" s="71">
        <v>19332.456900000001</v>
      </c>
      <c r="L42" s="72">
        <v>5.8971425542449101</v>
      </c>
      <c r="M42" s="72">
        <v>3.4129994827506902</v>
      </c>
      <c r="N42" s="71">
        <v>11454043.6927</v>
      </c>
      <c r="O42" s="71">
        <v>96143338.433500007</v>
      </c>
      <c r="P42" s="71">
        <v>2755</v>
      </c>
      <c r="Q42" s="71">
        <v>2335</v>
      </c>
      <c r="R42" s="72">
        <v>17.9871520342612</v>
      </c>
      <c r="S42" s="71">
        <v>184.12580482758599</v>
      </c>
      <c r="T42" s="71">
        <v>184.292908779443</v>
      </c>
      <c r="U42" s="73">
        <v>-9.0755313745134E-2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62166.71</v>
      </c>
      <c r="E43" s="71">
        <v>44702.674800000001</v>
      </c>
      <c r="F43" s="72">
        <v>139.06709224478001</v>
      </c>
      <c r="G43" s="71">
        <v>53303.66</v>
      </c>
      <c r="H43" s="72">
        <v>16.627469858542501</v>
      </c>
      <c r="I43" s="71">
        <v>-281.16000000000003</v>
      </c>
      <c r="J43" s="72">
        <v>-0.45226778126106398</v>
      </c>
      <c r="K43" s="71">
        <v>-4670.71</v>
      </c>
      <c r="L43" s="72">
        <v>-8.7624564617138905</v>
      </c>
      <c r="M43" s="72">
        <v>-0.93980358446574497</v>
      </c>
      <c r="N43" s="71">
        <v>2729163.68</v>
      </c>
      <c r="O43" s="71">
        <v>40483091.859999999</v>
      </c>
      <c r="P43" s="71">
        <v>48</v>
      </c>
      <c r="Q43" s="71">
        <v>50</v>
      </c>
      <c r="R43" s="72">
        <v>-4</v>
      </c>
      <c r="S43" s="71">
        <v>1295.1397916666699</v>
      </c>
      <c r="T43" s="71">
        <v>1223.7098000000001</v>
      </c>
      <c r="U43" s="73">
        <v>5.5152341180673901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34982.910000000003</v>
      </c>
      <c r="E44" s="71">
        <v>9129.3526000000002</v>
      </c>
      <c r="F44" s="72">
        <v>383.19157483302803</v>
      </c>
      <c r="G44" s="71">
        <v>52551.16</v>
      </c>
      <c r="H44" s="72">
        <v>-33.430755857720399</v>
      </c>
      <c r="I44" s="71">
        <v>4533.54</v>
      </c>
      <c r="J44" s="72">
        <v>12.959299269271799</v>
      </c>
      <c r="K44" s="71">
        <v>6050.31</v>
      </c>
      <c r="L44" s="72">
        <v>11.5131806795511</v>
      </c>
      <c r="M44" s="72">
        <v>-0.25069293970061002</v>
      </c>
      <c r="N44" s="71">
        <v>1229705.77</v>
      </c>
      <c r="O44" s="71">
        <v>15078364.210000001</v>
      </c>
      <c r="P44" s="71">
        <v>32</v>
      </c>
      <c r="Q44" s="71">
        <v>29</v>
      </c>
      <c r="R44" s="72">
        <v>10.3448275862069</v>
      </c>
      <c r="S44" s="71">
        <v>1093.2159375000001</v>
      </c>
      <c r="T44" s="71">
        <v>1139.72965517241</v>
      </c>
      <c r="U44" s="73">
        <v>-4.2547602972915701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10462.1679</v>
      </c>
      <c r="E45" s="77"/>
      <c r="F45" s="77"/>
      <c r="G45" s="76">
        <v>10402.356100000001</v>
      </c>
      <c r="H45" s="78">
        <v>0.574983200200196</v>
      </c>
      <c r="I45" s="76">
        <v>1000.4281</v>
      </c>
      <c r="J45" s="78">
        <v>9.5623403252780896</v>
      </c>
      <c r="K45" s="76">
        <v>1022.9181</v>
      </c>
      <c r="L45" s="78">
        <v>9.8335231957690805</v>
      </c>
      <c r="M45" s="78">
        <v>-2.1986119905396E-2</v>
      </c>
      <c r="N45" s="76">
        <v>756593.64450000005</v>
      </c>
      <c r="O45" s="76">
        <v>4519834.8552999999</v>
      </c>
      <c r="P45" s="76">
        <v>15</v>
      </c>
      <c r="Q45" s="76">
        <v>20</v>
      </c>
      <c r="R45" s="78">
        <v>-25</v>
      </c>
      <c r="S45" s="76">
        <v>697.47785999999996</v>
      </c>
      <c r="T45" s="76">
        <v>1158.399525</v>
      </c>
      <c r="U45" s="79">
        <v>-66.084056775651604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57771</v>
      </c>
      <c r="D2" s="32">
        <v>541439.337913675</v>
      </c>
      <c r="E2" s="32">
        <v>422130.70042991498</v>
      </c>
      <c r="F2" s="32">
        <v>119308.63748376101</v>
      </c>
      <c r="G2" s="32">
        <v>422130.70042991498</v>
      </c>
      <c r="H2" s="32">
        <v>0.220354579228565</v>
      </c>
    </row>
    <row r="3" spans="1:8" ht="14.25" x14ac:dyDescent="0.2">
      <c r="A3" s="32">
        <v>2</v>
      </c>
      <c r="B3" s="33">
        <v>13</v>
      </c>
      <c r="C3" s="32">
        <v>5856</v>
      </c>
      <c r="D3" s="32">
        <v>60250.504253498199</v>
      </c>
      <c r="E3" s="32">
        <v>46351.804916957903</v>
      </c>
      <c r="F3" s="32">
        <v>13898.6993365404</v>
      </c>
      <c r="G3" s="32">
        <v>46351.804916957903</v>
      </c>
      <c r="H3" s="32">
        <v>0.23068187575763499</v>
      </c>
    </row>
    <row r="4" spans="1:8" ht="14.25" x14ac:dyDescent="0.2">
      <c r="A4" s="32">
        <v>3</v>
      </c>
      <c r="B4" s="33">
        <v>14</v>
      </c>
      <c r="C4" s="32">
        <v>99277</v>
      </c>
      <c r="D4" s="32">
        <v>110105.96964444401</v>
      </c>
      <c r="E4" s="32">
        <v>80197.931667521407</v>
      </c>
      <c r="F4" s="32">
        <v>29908.0379769231</v>
      </c>
      <c r="G4" s="32">
        <v>80197.931667521407</v>
      </c>
      <c r="H4" s="32">
        <v>0.27162957715646602</v>
      </c>
    </row>
    <row r="5" spans="1:8" ht="14.25" x14ac:dyDescent="0.2">
      <c r="A5" s="32">
        <v>4</v>
      </c>
      <c r="B5" s="33">
        <v>15</v>
      </c>
      <c r="C5" s="32">
        <v>3776</v>
      </c>
      <c r="D5" s="32">
        <v>58122.228600000002</v>
      </c>
      <c r="E5" s="32">
        <v>45777.775228205101</v>
      </c>
      <c r="F5" s="32">
        <v>12344.4533717949</v>
      </c>
      <c r="G5" s="32">
        <v>45777.775228205101</v>
      </c>
      <c r="H5" s="32">
        <v>0.21238781906918999</v>
      </c>
    </row>
    <row r="6" spans="1:8" ht="14.25" x14ac:dyDescent="0.2">
      <c r="A6" s="32">
        <v>5</v>
      </c>
      <c r="B6" s="33">
        <v>16</v>
      </c>
      <c r="C6" s="32">
        <v>4851</v>
      </c>
      <c r="D6" s="32">
        <v>251416.67667094001</v>
      </c>
      <c r="E6" s="32">
        <v>228643.99493931601</v>
      </c>
      <c r="F6" s="32">
        <v>22772.681731623899</v>
      </c>
      <c r="G6" s="32">
        <v>228643.99493931601</v>
      </c>
      <c r="H6" s="32">
        <v>9.0577451079068005E-2</v>
      </c>
    </row>
    <row r="7" spans="1:8" ht="14.25" x14ac:dyDescent="0.2">
      <c r="A7" s="32">
        <v>6</v>
      </c>
      <c r="B7" s="33">
        <v>17</v>
      </c>
      <c r="C7" s="32">
        <v>21119</v>
      </c>
      <c r="D7" s="32">
        <v>277305.800624786</v>
      </c>
      <c r="E7" s="32">
        <v>208442.994688034</v>
      </c>
      <c r="F7" s="32">
        <v>68862.805936752105</v>
      </c>
      <c r="G7" s="32">
        <v>208442.994688034</v>
      </c>
      <c r="H7" s="32">
        <v>0.24832803995300601</v>
      </c>
    </row>
    <row r="8" spans="1:8" ht="14.25" x14ac:dyDescent="0.2">
      <c r="A8" s="32">
        <v>7</v>
      </c>
      <c r="B8" s="33">
        <v>18</v>
      </c>
      <c r="C8" s="32">
        <v>61044</v>
      </c>
      <c r="D8" s="32">
        <v>160116.15002649601</v>
      </c>
      <c r="E8" s="32">
        <v>126708.11659316201</v>
      </c>
      <c r="F8" s="32">
        <v>33408.033433333301</v>
      </c>
      <c r="G8" s="32">
        <v>126708.11659316201</v>
      </c>
      <c r="H8" s="32">
        <v>0.20864874297692701</v>
      </c>
    </row>
    <row r="9" spans="1:8" ht="14.25" x14ac:dyDescent="0.2">
      <c r="A9" s="32">
        <v>8</v>
      </c>
      <c r="B9" s="33">
        <v>19</v>
      </c>
      <c r="C9" s="32">
        <v>19962</v>
      </c>
      <c r="D9" s="32">
        <v>130422.88739914499</v>
      </c>
      <c r="E9" s="32">
        <v>110469.126968376</v>
      </c>
      <c r="F9" s="32">
        <v>19953.760430769202</v>
      </c>
      <c r="G9" s="32">
        <v>110469.126968376</v>
      </c>
      <c r="H9" s="32">
        <v>0.15299278239181199</v>
      </c>
    </row>
    <row r="10" spans="1:8" ht="14.25" x14ac:dyDescent="0.2">
      <c r="A10" s="32">
        <v>9</v>
      </c>
      <c r="B10" s="33">
        <v>21</v>
      </c>
      <c r="C10" s="32">
        <v>198817</v>
      </c>
      <c r="D10" s="32">
        <v>788717.23045982898</v>
      </c>
      <c r="E10" s="32">
        <v>768435.33119401697</v>
      </c>
      <c r="F10" s="32">
        <v>20281.899265812001</v>
      </c>
      <c r="G10" s="32">
        <v>768435.33119401697</v>
      </c>
      <c r="H10" s="35">
        <v>2.57150452437656E-2</v>
      </c>
    </row>
    <row r="11" spans="1:8" ht="14.25" x14ac:dyDescent="0.2">
      <c r="A11" s="32">
        <v>10</v>
      </c>
      <c r="B11" s="33">
        <v>22</v>
      </c>
      <c r="C11" s="32">
        <v>28661</v>
      </c>
      <c r="D11" s="32">
        <v>450639.49969059799</v>
      </c>
      <c r="E11" s="32">
        <v>399721.488305128</v>
      </c>
      <c r="F11" s="32">
        <v>50918.011385470098</v>
      </c>
      <c r="G11" s="32">
        <v>399721.488305128</v>
      </c>
      <c r="H11" s="32">
        <v>0.112990564343404</v>
      </c>
    </row>
    <row r="12" spans="1:8" ht="14.25" x14ac:dyDescent="0.2">
      <c r="A12" s="32">
        <v>11</v>
      </c>
      <c r="B12" s="33">
        <v>23</v>
      </c>
      <c r="C12" s="32">
        <v>170513.40299999999</v>
      </c>
      <c r="D12" s="32">
        <v>1265128.7620558101</v>
      </c>
      <c r="E12" s="32">
        <v>1072636.2009071801</v>
      </c>
      <c r="F12" s="32">
        <v>192492.56114862699</v>
      </c>
      <c r="G12" s="32">
        <v>1072636.2009071801</v>
      </c>
      <c r="H12" s="32">
        <v>0.152152545196926</v>
      </c>
    </row>
    <row r="13" spans="1:8" ht="14.25" x14ac:dyDescent="0.2">
      <c r="A13" s="32">
        <v>12</v>
      </c>
      <c r="B13" s="33">
        <v>24</v>
      </c>
      <c r="C13" s="32">
        <v>12981.15</v>
      </c>
      <c r="D13" s="32">
        <v>369176.676467521</v>
      </c>
      <c r="E13" s="32">
        <v>337717.73646581202</v>
      </c>
      <c r="F13" s="32">
        <v>31458.940001709401</v>
      </c>
      <c r="G13" s="32">
        <v>337717.73646581202</v>
      </c>
      <c r="H13" s="32">
        <v>8.5213779761834502E-2</v>
      </c>
    </row>
    <row r="14" spans="1:8" ht="14.25" x14ac:dyDescent="0.2">
      <c r="A14" s="32">
        <v>13</v>
      </c>
      <c r="B14" s="33">
        <v>25</v>
      </c>
      <c r="C14" s="32">
        <v>74881</v>
      </c>
      <c r="D14" s="32">
        <v>889390.3578</v>
      </c>
      <c r="E14" s="32">
        <v>821560.41599999997</v>
      </c>
      <c r="F14" s="32">
        <v>67829.941800000001</v>
      </c>
      <c r="G14" s="32">
        <v>821560.41599999997</v>
      </c>
      <c r="H14" s="32">
        <v>7.6265659060870003E-2</v>
      </c>
    </row>
    <row r="15" spans="1:8" ht="14.25" x14ac:dyDescent="0.2">
      <c r="A15" s="32">
        <v>14</v>
      </c>
      <c r="B15" s="33">
        <v>26</v>
      </c>
      <c r="C15" s="32">
        <v>54336</v>
      </c>
      <c r="D15" s="32">
        <v>285446.59866182599</v>
      </c>
      <c r="E15" s="32">
        <v>254133.35935448899</v>
      </c>
      <c r="F15" s="32">
        <v>31313.2393073368</v>
      </c>
      <c r="G15" s="32">
        <v>254133.35935448899</v>
      </c>
      <c r="H15" s="32">
        <v>0.109699115190489</v>
      </c>
    </row>
    <row r="16" spans="1:8" ht="14.25" x14ac:dyDescent="0.2">
      <c r="A16" s="32">
        <v>15</v>
      </c>
      <c r="B16" s="33">
        <v>27</v>
      </c>
      <c r="C16" s="32">
        <v>168528.75200000001</v>
      </c>
      <c r="D16" s="32">
        <v>1184725.1055606799</v>
      </c>
      <c r="E16" s="32">
        <v>1041249.69008205</v>
      </c>
      <c r="F16" s="32">
        <v>143475.415478632</v>
      </c>
      <c r="G16" s="32">
        <v>1041249.69008205</v>
      </c>
      <c r="H16" s="32">
        <v>0.12110439358903501</v>
      </c>
    </row>
    <row r="17" spans="1:8" ht="14.25" x14ac:dyDescent="0.2">
      <c r="A17" s="32">
        <v>16</v>
      </c>
      <c r="B17" s="33">
        <v>29</v>
      </c>
      <c r="C17" s="32">
        <v>245140</v>
      </c>
      <c r="D17" s="32">
        <v>3334132.5688906</v>
      </c>
      <c r="E17" s="32">
        <v>3157728.3736239299</v>
      </c>
      <c r="F17" s="32">
        <v>176404.195266667</v>
      </c>
      <c r="G17" s="32">
        <v>3157728.3736239299</v>
      </c>
      <c r="H17" s="32">
        <v>5.2908572656234699E-2</v>
      </c>
    </row>
    <row r="18" spans="1:8" ht="14.25" x14ac:dyDescent="0.2">
      <c r="A18" s="32">
        <v>17</v>
      </c>
      <c r="B18" s="33">
        <v>31</v>
      </c>
      <c r="C18" s="32">
        <v>25169.081999999999</v>
      </c>
      <c r="D18" s="32">
        <v>195041.77744493599</v>
      </c>
      <c r="E18" s="32">
        <v>162564.55533007099</v>
      </c>
      <c r="F18" s="32">
        <v>32477.222114865301</v>
      </c>
      <c r="G18" s="32">
        <v>162564.55533007099</v>
      </c>
      <c r="H18" s="32">
        <v>0.16651418245013799</v>
      </c>
    </row>
    <row r="19" spans="1:8" ht="14.25" x14ac:dyDescent="0.2">
      <c r="A19" s="32">
        <v>18</v>
      </c>
      <c r="B19" s="33">
        <v>32</v>
      </c>
      <c r="C19" s="32">
        <v>14107.217000000001</v>
      </c>
      <c r="D19" s="32">
        <v>179808.785767839</v>
      </c>
      <c r="E19" s="32">
        <v>168537.27020432299</v>
      </c>
      <c r="F19" s="32">
        <v>11271.515563515601</v>
      </c>
      <c r="G19" s="32">
        <v>168537.27020432299</v>
      </c>
      <c r="H19" s="32">
        <v>6.2686122457157697E-2</v>
      </c>
    </row>
    <row r="20" spans="1:8" ht="14.25" x14ac:dyDescent="0.2">
      <c r="A20" s="32">
        <v>19</v>
      </c>
      <c r="B20" s="33">
        <v>33</v>
      </c>
      <c r="C20" s="32">
        <v>52281.830999999998</v>
      </c>
      <c r="D20" s="32">
        <v>605200.56960701896</v>
      </c>
      <c r="E20" s="32">
        <v>509124.38739581202</v>
      </c>
      <c r="F20" s="32">
        <v>96076.182211206993</v>
      </c>
      <c r="G20" s="32">
        <v>509124.38739581202</v>
      </c>
      <c r="H20" s="32">
        <v>0.158750977834659</v>
      </c>
    </row>
    <row r="21" spans="1:8" ht="14.25" x14ac:dyDescent="0.2">
      <c r="A21" s="32">
        <v>20</v>
      </c>
      <c r="B21" s="33">
        <v>34</v>
      </c>
      <c r="C21" s="32">
        <v>30146.483</v>
      </c>
      <c r="D21" s="32">
        <v>152161.469338961</v>
      </c>
      <c r="E21" s="32">
        <v>107973.202386506</v>
      </c>
      <c r="F21" s="32">
        <v>44188.266952455197</v>
      </c>
      <c r="G21" s="32">
        <v>107973.202386506</v>
      </c>
      <c r="H21" s="32">
        <v>0.29040378713759502</v>
      </c>
    </row>
    <row r="22" spans="1:8" ht="14.25" x14ac:dyDescent="0.2">
      <c r="A22" s="32">
        <v>21</v>
      </c>
      <c r="B22" s="33">
        <v>35</v>
      </c>
      <c r="C22" s="32">
        <v>26476.246999999999</v>
      </c>
      <c r="D22" s="32">
        <v>631180.76750088495</v>
      </c>
      <c r="E22" s="32">
        <v>629225.65649026504</v>
      </c>
      <c r="F22" s="32">
        <v>1955.1110106194701</v>
      </c>
      <c r="G22" s="32">
        <v>629225.65649026504</v>
      </c>
      <c r="H22" s="32">
        <v>3.09754528541893E-3</v>
      </c>
    </row>
    <row r="23" spans="1:8" ht="14.25" x14ac:dyDescent="0.2">
      <c r="A23" s="32">
        <v>22</v>
      </c>
      <c r="B23" s="33">
        <v>36</v>
      </c>
      <c r="C23" s="32">
        <v>150794.75399999999</v>
      </c>
      <c r="D23" s="32">
        <v>562058.68003185804</v>
      </c>
      <c r="E23" s="32">
        <v>508109.43645540299</v>
      </c>
      <c r="F23" s="32">
        <v>53949.243576455599</v>
      </c>
      <c r="G23" s="32">
        <v>508109.43645540299</v>
      </c>
      <c r="H23" s="32">
        <v>9.5985073254980499E-2</v>
      </c>
    </row>
    <row r="24" spans="1:8" ht="14.25" x14ac:dyDescent="0.2">
      <c r="A24" s="32">
        <v>23</v>
      </c>
      <c r="B24" s="33">
        <v>37</v>
      </c>
      <c r="C24" s="32">
        <v>114622.67200000001</v>
      </c>
      <c r="D24" s="32">
        <v>1003298.8863920399</v>
      </c>
      <c r="E24" s="32">
        <v>888310.69916221697</v>
      </c>
      <c r="F24" s="32">
        <v>114988.187229819</v>
      </c>
      <c r="G24" s="32">
        <v>888310.69916221697</v>
      </c>
      <c r="H24" s="32">
        <v>0.114610101525507</v>
      </c>
    </row>
    <row r="25" spans="1:8" ht="14.25" x14ac:dyDescent="0.2">
      <c r="A25" s="32">
        <v>24</v>
      </c>
      <c r="B25" s="33">
        <v>38</v>
      </c>
      <c r="C25" s="32">
        <v>480606.21500000003</v>
      </c>
      <c r="D25" s="32">
        <v>1919712.0286274301</v>
      </c>
      <c r="E25" s="32">
        <v>2007531.14592832</v>
      </c>
      <c r="F25" s="32">
        <v>-87819.117300885002</v>
      </c>
      <c r="G25" s="32">
        <v>2007531.14592832</v>
      </c>
      <c r="H25" s="32">
        <v>-4.5745984809854201E-2</v>
      </c>
    </row>
    <row r="26" spans="1:8" ht="14.25" x14ac:dyDescent="0.2">
      <c r="A26" s="32">
        <v>25</v>
      </c>
      <c r="B26" s="33">
        <v>39</v>
      </c>
      <c r="C26" s="32">
        <v>52774.491000000002</v>
      </c>
      <c r="D26" s="32">
        <v>78413.590761069499</v>
      </c>
      <c r="E26" s="32">
        <v>56567.150139473699</v>
      </c>
      <c r="F26" s="32">
        <v>21846.440621595801</v>
      </c>
      <c r="G26" s="32">
        <v>56567.150139473699</v>
      </c>
      <c r="H26" s="32">
        <v>0.27860528270109503</v>
      </c>
    </row>
    <row r="27" spans="1:8" ht="14.25" x14ac:dyDescent="0.2">
      <c r="A27" s="32">
        <v>26</v>
      </c>
      <c r="B27" s="33">
        <v>42</v>
      </c>
      <c r="C27" s="32">
        <v>5899.107</v>
      </c>
      <c r="D27" s="32">
        <v>109064.4246</v>
      </c>
      <c r="E27" s="32">
        <v>96581.959199999998</v>
      </c>
      <c r="F27" s="32">
        <v>12482.465399999999</v>
      </c>
      <c r="G27" s="32">
        <v>96581.959199999998</v>
      </c>
      <c r="H27" s="32">
        <v>0.11445038513502601</v>
      </c>
    </row>
    <row r="28" spans="1:8" ht="14.25" x14ac:dyDescent="0.2">
      <c r="A28" s="32">
        <v>27</v>
      </c>
      <c r="B28" s="33">
        <v>75</v>
      </c>
      <c r="C28" s="32">
        <v>180</v>
      </c>
      <c r="D28" s="32">
        <v>111405.991452991</v>
      </c>
      <c r="E28" s="32">
        <v>105235.401538462</v>
      </c>
      <c r="F28" s="32">
        <v>6170.5899145299099</v>
      </c>
      <c r="G28" s="32">
        <v>105235.401538462</v>
      </c>
      <c r="H28" s="32">
        <v>5.5388312908948301E-2</v>
      </c>
    </row>
    <row r="29" spans="1:8" ht="14.25" x14ac:dyDescent="0.2">
      <c r="A29" s="32">
        <v>28</v>
      </c>
      <c r="B29" s="33">
        <v>76</v>
      </c>
      <c r="C29" s="32">
        <v>2633</v>
      </c>
      <c r="D29" s="32">
        <v>507266.58609487198</v>
      </c>
      <c r="E29" s="32">
        <v>421952.47117350402</v>
      </c>
      <c r="F29" s="32">
        <v>85314.114921367494</v>
      </c>
      <c r="G29" s="32">
        <v>421952.47117350402</v>
      </c>
      <c r="H29" s="32">
        <v>0.16818398305740501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10462.1677634067</v>
      </c>
      <c r="E30" s="32">
        <v>9461.7399591558897</v>
      </c>
      <c r="F30" s="32">
        <v>1000.42780425081</v>
      </c>
      <c r="G30" s="32">
        <v>9461.7399591558897</v>
      </c>
      <c r="H30" s="32">
        <v>9.5623376232790699E-2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53</v>
      </c>
      <c r="D32" s="38">
        <v>84582.95</v>
      </c>
      <c r="E32" s="38">
        <v>82231.19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73</v>
      </c>
      <c r="D33" s="38">
        <v>169347.96</v>
      </c>
      <c r="E33" s="38">
        <v>186604.45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332</v>
      </c>
      <c r="D34" s="38">
        <v>812831.48</v>
      </c>
      <c r="E34" s="38">
        <v>915424.37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124</v>
      </c>
      <c r="D35" s="38">
        <v>200916.46</v>
      </c>
      <c r="E35" s="38">
        <v>231296.22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66</v>
      </c>
      <c r="D36" s="38">
        <v>22.38</v>
      </c>
      <c r="E36" s="38">
        <v>2.14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44</v>
      </c>
      <c r="D37" s="38">
        <v>62166.71</v>
      </c>
      <c r="E37" s="38">
        <v>62447.87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30</v>
      </c>
      <c r="D38" s="38">
        <v>34982.910000000003</v>
      </c>
      <c r="E38" s="38">
        <v>30449.37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2015-06-26T04:24:01Z</dcterms:modified>
</cp:coreProperties>
</file>