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<sst xmlns="http://schemas.openxmlformats.org/spreadsheetml/2006/main" count="117" uniqueCount="74">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</sst>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2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0" fontId="20" fillId="0" borderId="0" xfId="62" applyFont="1" applyAlignment="1">
      <alignment horizontal="right" vertical="center" wrapText="1"/>
    </xf>
    <xf numFmtId="0" fontId="21" fillId="33" borderId="13" xfId="62" applyFont="1" applyFill="1" applyBorder="1" applyAlignment="1">
      <alignment vertical="center" wrapText="1"/>
    </xf>
    <xf numFmtId="0" fontId="21" fillId="33" borderId="15" xfId="62" applyFont="1" applyFill="1" applyBorder="1" applyAlignment="1">
      <alignment vertical="center" wrapText="1"/>
    </xf>
    <xf numFmtId="49" fontId="22" fillId="33" borderId="13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5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49" fontId="21" fillId="33" borderId="13" xfId="62" applyNumberFormat="1" applyFont="1" applyFill="1" applyBorder="1" applyAlignment="1">
      <alignment horizontal="left" vertical="top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30995903.023499992</v>
      </c>
      <c r="F3" s="25">
        <f>RA!I7</f>
        <v>687862.71669999999</v>
      </c>
      <c r="G3" s="16">
        <f>SUM(G4:G40)</f>
        <v>30308040.306800012</v>
      </c>
      <c r="H3" s="27">
        <f>RA!J7</f>
        <v>2.2192052807059302</v>
      </c>
      <c r="I3" s="20">
        <f>SUM(I4:I40)</f>
        <v>30995910.485679816</v>
      </c>
      <c r="J3" s="21">
        <f>SUM(J4:J40)</f>
        <v>30308040.153281037</v>
      </c>
      <c r="K3" s="22">
        <f>E3-I3</f>
        <v>-7.4621798247098923</v>
      </c>
      <c r="L3" s="22">
        <f>G3-J3</f>
        <v>0.15351897478103638</v>
      </c>
    </row>
    <row r="4" spans="1:13" x14ac:dyDescent="0.15">
      <c r="A4" s="44">
        <f>RA!A8</f>
        <v>42182</v>
      </c>
      <c r="B4" s="12">
        <v>12</v>
      </c>
      <c r="C4" s="41" t="s">
        <v>6</v>
      </c>
      <c r="D4" s="41"/>
      <c r="E4" s="15">
        <f>VLOOKUP(C4,RA!B8:D36,3,0)</f>
        <v>1168758.0926999999</v>
      </c>
      <c r="F4" s="25">
        <f>VLOOKUP(C4,RA!B8:I39,8,0)</f>
        <v>132573.99110000001</v>
      </c>
      <c r="G4" s="16">
        <f t="shared" ref="G4:G40" si="0">E4-F4</f>
        <v>1036184.1015999999</v>
      </c>
      <c r="H4" s="27">
        <f>RA!J8</f>
        <v>11.3431506423827</v>
      </c>
      <c r="I4" s="20">
        <f>VLOOKUP(B4,RMS!B:D,3,FALSE)</f>
        <v>1168759.1500247901</v>
      </c>
      <c r="J4" s="21">
        <f>VLOOKUP(B4,RMS!B:E,4,FALSE)</f>
        <v>1036184.11771111</v>
      </c>
      <c r="K4" s="22">
        <f t="shared" ref="K4:K40" si="1">E4-I4</f>
        <v>-1.0573247901629657</v>
      </c>
      <c r="L4" s="22">
        <f t="shared" ref="L4:L40" si="2">G4-J4</f>
        <v>-1.6111110104247928E-2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119995.95359999999</v>
      </c>
      <c r="F5" s="25">
        <f>VLOOKUP(C5,RA!B9:I40,8,0)</f>
        <v>25764.733199999999</v>
      </c>
      <c r="G5" s="16">
        <f t="shared" si="0"/>
        <v>94231.220399999991</v>
      </c>
      <c r="H5" s="27">
        <f>RA!J9</f>
        <v>21.471335013416699</v>
      </c>
      <c r="I5" s="20">
        <f>VLOOKUP(B5,RMS!B:D,3,FALSE)</f>
        <v>119995.993911739</v>
      </c>
      <c r="J5" s="21">
        <f>VLOOKUP(B5,RMS!B:E,4,FALSE)</f>
        <v>94231.244506913194</v>
      </c>
      <c r="K5" s="22">
        <f t="shared" si="1"/>
        <v>-4.0311739008757286E-2</v>
      </c>
      <c r="L5" s="22">
        <f t="shared" si="2"/>
        <v>-2.4106913202558644E-2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207180.63149999999</v>
      </c>
      <c r="F6" s="25">
        <f>VLOOKUP(C6,RA!B10:I41,8,0)</f>
        <v>38716.304499999998</v>
      </c>
      <c r="G6" s="16">
        <f t="shared" si="0"/>
        <v>168464.32699999999</v>
      </c>
      <c r="H6" s="27">
        <f>RA!J10</f>
        <v>18.687221976152699</v>
      </c>
      <c r="I6" s="20">
        <f>VLOOKUP(B6,RMS!B:D,3,FALSE)</f>
        <v>207183.12705384599</v>
      </c>
      <c r="J6" s="21">
        <f>VLOOKUP(B6,RMS!B:E,4,FALSE)</f>
        <v>168464.32702564099</v>
      </c>
      <c r="K6" s="22">
        <f>E6-I6</f>
        <v>-2.4955538460053504</v>
      </c>
      <c r="L6" s="22">
        <f t="shared" si="2"/>
        <v>-2.5640998501330614E-5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94990.535099999994</v>
      </c>
      <c r="F7" s="25">
        <f>VLOOKUP(C7,RA!B11:I42,8,0)</f>
        <v>10063.6145</v>
      </c>
      <c r="G7" s="16">
        <f t="shared" si="0"/>
        <v>84926.920599999998</v>
      </c>
      <c r="H7" s="27">
        <f>RA!J11</f>
        <v>10.5943339401191</v>
      </c>
      <c r="I7" s="20">
        <f>VLOOKUP(B7,RMS!B:D,3,FALSE)</f>
        <v>94990.6657076923</v>
      </c>
      <c r="J7" s="21">
        <f>VLOOKUP(B7,RMS!B:E,4,FALSE)</f>
        <v>84926.920560683793</v>
      </c>
      <c r="K7" s="22">
        <f t="shared" si="1"/>
        <v>-0.13060769230651204</v>
      </c>
      <c r="L7" s="22">
        <f t="shared" si="2"/>
        <v>3.9316204492934048E-5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636597.81610000005</v>
      </c>
      <c r="F8" s="25">
        <f>VLOOKUP(C8,RA!B12:I43,8,0)</f>
        <v>-10073.0069</v>
      </c>
      <c r="G8" s="16">
        <f t="shared" si="0"/>
        <v>646670.82300000009</v>
      </c>
      <c r="H8" s="27">
        <f>RA!J12</f>
        <v>-1.5823187961451799</v>
      </c>
      <c r="I8" s="20">
        <f>VLOOKUP(B8,RMS!B:D,3,FALSE)</f>
        <v>636597.92969743605</v>
      </c>
      <c r="J8" s="21">
        <f>VLOOKUP(B8,RMS!B:E,4,FALSE)</f>
        <v>646670.81895555602</v>
      </c>
      <c r="K8" s="22">
        <f t="shared" si="1"/>
        <v>-0.11359743599314243</v>
      </c>
      <c r="L8" s="22">
        <f t="shared" si="2"/>
        <v>4.0444440674036741E-3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601787.59770000004</v>
      </c>
      <c r="F9" s="25">
        <f>VLOOKUP(C9,RA!B13:I44,8,0)</f>
        <v>8487.5845000000008</v>
      </c>
      <c r="G9" s="16">
        <f t="shared" si="0"/>
        <v>593300.01320000004</v>
      </c>
      <c r="H9" s="27">
        <f>RA!J13</f>
        <v>1.4103953840921799</v>
      </c>
      <c r="I9" s="20">
        <f>VLOOKUP(B9,RMS!B:D,3,FALSE)</f>
        <v>601787.80249059806</v>
      </c>
      <c r="J9" s="21">
        <f>VLOOKUP(B9,RMS!B:E,4,FALSE)</f>
        <v>593300.01287948701</v>
      </c>
      <c r="K9" s="22">
        <f t="shared" si="1"/>
        <v>-0.20479059801436961</v>
      </c>
      <c r="L9" s="22">
        <f t="shared" si="2"/>
        <v>3.2051303423941135E-4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981353.79740000004</v>
      </c>
      <c r="F10" s="25">
        <f>VLOOKUP(C10,RA!B14:I45,8,0)</f>
        <v>33503.693700000003</v>
      </c>
      <c r="G10" s="16">
        <f t="shared" si="0"/>
        <v>947850.10370000009</v>
      </c>
      <c r="H10" s="27">
        <f>RA!J14</f>
        <v>3.4140280282977198</v>
      </c>
      <c r="I10" s="20">
        <f>VLOOKUP(B10,RMS!B:D,3,FALSE)</f>
        <v>981353.84291538503</v>
      </c>
      <c r="J10" s="21">
        <f>VLOOKUP(B10,RMS!B:E,4,FALSE)</f>
        <v>947850.11553076899</v>
      </c>
      <c r="K10" s="22">
        <f t="shared" si="1"/>
        <v>-4.5515384990721941E-2</v>
      </c>
      <c r="L10" s="22">
        <f t="shared" si="2"/>
        <v>-1.1830768897198141E-2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235826.7868</v>
      </c>
      <c r="F11" s="25">
        <f>VLOOKUP(C11,RA!B15:I46,8,0)</f>
        <v>10494.7595</v>
      </c>
      <c r="G11" s="16">
        <f t="shared" si="0"/>
        <v>225332.02730000002</v>
      </c>
      <c r="H11" s="27">
        <f>RA!J15</f>
        <v>4.4501982333755796</v>
      </c>
      <c r="I11" s="20">
        <f>VLOOKUP(B11,RMS!B:D,3,FALSE)</f>
        <v>235827.16255812001</v>
      </c>
      <c r="J11" s="21">
        <f>VLOOKUP(B11,RMS!B:E,4,FALSE)</f>
        <v>225332.02669316201</v>
      </c>
      <c r="K11" s="22">
        <f t="shared" si="1"/>
        <v>-0.37575812000432052</v>
      </c>
      <c r="L11" s="22">
        <f t="shared" si="2"/>
        <v>6.0683800256811082E-4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2160033.2513000001</v>
      </c>
      <c r="F12" s="25">
        <f>VLOOKUP(C12,RA!B16:I47,8,0)</f>
        <v>-98476.641600000003</v>
      </c>
      <c r="G12" s="16">
        <f t="shared" si="0"/>
        <v>2258509.8929000003</v>
      </c>
      <c r="H12" s="27">
        <f>RA!J16</f>
        <v>-4.5590335954658396</v>
      </c>
      <c r="I12" s="20">
        <f>VLOOKUP(B12,RMS!B:D,3,FALSE)</f>
        <v>2160032.3783162399</v>
      </c>
      <c r="J12" s="21">
        <f>VLOOKUP(B12,RMS!B:E,4,FALSE)</f>
        <v>2258509.8929734998</v>
      </c>
      <c r="K12" s="22">
        <f t="shared" si="1"/>
        <v>0.87298376020044088</v>
      </c>
      <c r="L12" s="22">
        <f t="shared" si="2"/>
        <v>-7.3499511927366257E-5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892071.70189999999</v>
      </c>
      <c r="F13" s="25">
        <f>VLOOKUP(C13,RA!B17:I48,8,0)</f>
        <v>64349.614000000001</v>
      </c>
      <c r="G13" s="16">
        <f t="shared" si="0"/>
        <v>827722.08789999993</v>
      </c>
      <c r="H13" s="27">
        <f>RA!J17</f>
        <v>7.2135024418937901</v>
      </c>
      <c r="I13" s="20">
        <f>VLOOKUP(B13,RMS!B:D,3,FALSE)</f>
        <v>892071.69362649601</v>
      </c>
      <c r="J13" s="21">
        <f>VLOOKUP(B13,RMS!B:E,4,FALSE)</f>
        <v>827722.08569829096</v>
      </c>
      <c r="K13" s="22">
        <f t="shared" si="1"/>
        <v>8.2735039759427309E-3</v>
      </c>
      <c r="L13" s="22">
        <f t="shared" si="2"/>
        <v>2.2017089650034904E-3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1933698.9865999999</v>
      </c>
      <c r="F14" s="25">
        <f>VLOOKUP(C14,RA!B18:I49,8,0)</f>
        <v>241538.87729999999</v>
      </c>
      <c r="G14" s="16">
        <f t="shared" si="0"/>
        <v>1692160.1092999999</v>
      </c>
      <c r="H14" s="27">
        <f>RA!J18</f>
        <v>12.4910277646003</v>
      </c>
      <c r="I14" s="20">
        <f>VLOOKUP(B14,RMS!B:D,3,FALSE)</f>
        <v>1933698.4318963599</v>
      </c>
      <c r="J14" s="21">
        <f>VLOOKUP(B14,RMS!B:E,4,FALSE)</f>
        <v>1692160.0468554101</v>
      </c>
      <c r="K14" s="22">
        <f t="shared" si="1"/>
        <v>0.55470364005304873</v>
      </c>
      <c r="L14" s="22">
        <f t="shared" si="2"/>
        <v>6.2444589799270034E-2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1149776.8629000001</v>
      </c>
      <c r="F15" s="25">
        <f>VLOOKUP(C15,RA!B19:I50,8,0)</f>
        <v>-132745.32629999999</v>
      </c>
      <c r="G15" s="16">
        <f t="shared" si="0"/>
        <v>1282522.1892000001</v>
      </c>
      <c r="H15" s="27">
        <f>RA!J19</f>
        <v>-11.545312015166701</v>
      </c>
      <c r="I15" s="20">
        <f>VLOOKUP(B15,RMS!B:D,3,FALSE)</f>
        <v>1149776.9355504301</v>
      </c>
      <c r="J15" s="21">
        <f>VLOOKUP(B15,RMS!B:E,4,FALSE)</f>
        <v>1282522.1900529901</v>
      </c>
      <c r="K15" s="22">
        <f t="shared" si="1"/>
        <v>-7.2650430025532842E-2</v>
      </c>
      <c r="L15" s="22">
        <f t="shared" si="2"/>
        <v>-8.5298996418714523E-4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1360327.9672000001</v>
      </c>
      <c r="F16" s="25">
        <f>VLOOKUP(C16,RA!B20:I51,8,0)</f>
        <v>64020.8819</v>
      </c>
      <c r="G16" s="16">
        <f t="shared" si="0"/>
        <v>1296307.0853000002</v>
      </c>
      <c r="H16" s="27">
        <f>RA!J20</f>
        <v>4.7062828555804801</v>
      </c>
      <c r="I16" s="20">
        <f>VLOOKUP(B16,RMS!B:D,3,FALSE)</f>
        <v>1360328.3636</v>
      </c>
      <c r="J16" s="21">
        <f>VLOOKUP(B16,RMS!B:E,4,FALSE)</f>
        <v>1296307.0852999999</v>
      </c>
      <c r="K16" s="22">
        <f t="shared" si="1"/>
        <v>-0.39639999996870756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379697.3259</v>
      </c>
      <c r="F17" s="25">
        <f>VLOOKUP(C17,RA!B21:I52,8,0)</f>
        <v>39807.6999</v>
      </c>
      <c r="G17" s="16">
        <f t="shared" si="0"/>
        <v>339889.62599999999</v>
      </c>
      <c r="H17" s="27">
        <f>RA!J21</f>
        <v>10.4840611678377</v>
      </c>
      <c r="I17" s="20">
        <f>VLOOKUP(B17,RMS!B:D,3,FALSE)</f>
        <v>379697.49647176499</v>
      </c>
      <c r="J17" s="21">
        <f>VLOOKUP(B17,RMS!B:E,4,FALSE)</f>
        <v>339889.62595382298</v>
      </c>
      <c r="K17" s="22">
        <f t="shared" si="1"/>
        <v>-0.17057176498929039</v>
      </c>
      <c r="L17" s="22">
        <f t="shared" si="2"/>
        <v>4.6177010517567396E-5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1677840.577</v>
      </c>
      <c r="F18" s="25">
        <f>VLOOKUP(C18,RA!B22:I53,8,0)</f>
        <v>202121.36619999999</v>
      </c>
      <c r="G18" s="16">
        <f t="shared" si="0"/>
        <v>1475719.2108</v>
      </c>
      <c r="H18" s="27">
        <f>RA!J22</f>
        <v>12.046517945190899</v>
      </c>
      <c r="I18" s="20">
        <f>VLOOKUP(B18,RMS!B:D,3,FALSE)</f>
        <v>1677841.8005316199</v>
      </c>
      <c r="J18" s="21">
        <f>VLOOKUP(B18,RMS!B:E,4,FALSE)</f>
        <v>1475719.2119948701</v>
      </c>
      <c r="K18" s="22">
        <f t="shared" si="1"/>
        <v>-1.2235316198784858</v>
      </c>
      <c r="L18" s="22">
        <f t="shared" si="2"/>
        <v>-1.1948700994253159E-3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4893305.8008000003</v>
      </c>
      <c r="F19" s="25">
        <f>VLOOKUP(C19,RA!B23:I54,8,0)</f>
        <v>156221.81969999999</v>
      </c>
      <c r="G19" s="16">
        <f t="shared" si="0"/>
        <v>4737083.9811000004</v>
      </c>
      <c r="H19" s="27">
        <f>RA!J23</f>
        <v>3.1925619623948198</v>
      </c>
      <c r="I19" s="20">
        <f>VLOOKUP(B19,RMS!B:D,3,FALSE)</f>
        <v>4893308.24607863</v>
      </c>
      <c r="J19" s="21">
        <f>VLOOKUP(B19,RMS!B:E,4,FALSE)</f>
        <v>4737084.0267675202</v>
      </c>
      <c r="K19" s="22">
        <f t="shared" si="1"/>
        <v>-2.4452786296606064</v>
      </c>
      <c r="L19" s="22">
        <f t="shared" si="2"/>
        <v>-4.5667519792914391E-2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271498.2856</v>
      </c>
      <c r="F20" s="25">
        <f>VLOOKUP(C20,RA!B24:I55,8,0)</f>
        <v>41486.662700000001</v>
      </c>
      <c r="G20" s="16">
        <f t="shared" si="0"/>
        <v>230011.62290000002</v>
      </c>
      <c r="H20" s="27">
        <f>RA!J24</f>
        <v>15.2806352380149</v>
      </c>
      <c r="I20" s="20">
        <f>VLOOKUP(B20,RMS!B:D,3,FALSE)</f>
        <v>271498.26312819001</v>
      </c>
      <c r="J20" s="21">
        <f>VLOOKUP(B20,RMS!B:E,4,FALSE)</f>
        <v>230011.62202361599</v>
      </c>
      <c r="K20" s="22">
        <f t="shared" si="1"/>
        <v>2.2471809992566705E-2</v>
      </c>
      <c r="L20" s="22">
        <f t="shared" si="2"/>
        <v>8.7638403056189418E-4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271794.62349999999</v>
      </c>
      <c r="F21" s="25">
        <f>VLOOKUP(C21,RA!B25:I56,8,0)</f>
        <v>12918.4655</v>
      </c>
      <c r="G21" s="16">
        <f t="shared" si="0"/>
        <v>258876.158</v>
      </c>
      <c r="H21" s="27">
        <f>RA!J25</f>
        <v>4.7530246675390897</v>
      </c>
      <c r="I21" s="20">
        <f>VLOOKUP(B21,RMS!B:D,3,FALSE)</f>
        <v>271794.62364566198</v>
      </c>
      <c r="J21" s="21">
        <f>VLOOKUP(B21,RMS!B:E,4,FALSE)</f>
        <v>258876.17715468199</v>
      </c>
      <c r="K21" s="22">
        <f t="shared" si="1"/>
        <v>-1.4566199388355017E-4</v>
      </c>
      <c r="L21" s="22">
        <f t="shared" si="2"/>
        <v>-1.9154681998770684E-2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909069.56330000004</v>
      </c>
      <c r="F22" s="25">
        <f>VLOOKUP(C22,RA!B26:I57,8,0)</f>
        <v>119533.9213</v>
      </c>
      <c r="G22" s="16">
        <f t="shared" si="0"/>
        <v>789535.64199999999</v>
      </c>
      <c r="H22" s="27">
        <f>RA!J26</f>
        <v>13.1490400873264</v>
      </c>
      <c r="I22" s="20">
        <f>VLOOKUP(B22,RMS!B:D,3,FALSE)</f>
        <v>909069.41717500903</v>
      </c>
      <c r="J22" s="21">
        <f>VLOOKUP(B22,RMS!B:E,4,FALSE)</f>
        <v>789535.577392234</v>
      </c>
      <c r="K22" s="22">
        <f t="shared" si="1"/>
        <v>0.1461249910062179</v>
      </c>
      <c r="L22" s="22">
        <f t="shared" si="2"/>
        <v>6.460776599124074E-2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200027.32670000001</v>
      </c>
      <c r="F23" s="25">
        <f>VLOOKUP(C23,RA!B27:I58,8,0)</f>
        <v>57996.733200000002</v>
      </c>
      <c r="G23" s="16">
        <f t="shared" si="0"/>
        <v>142030.59350000002</v>
      </c>
      <c r="H23" s="27">
        <f>RA!J27</f>
        <v>28.9944049929654</v>
      </c>
      <c r="I23" s="20">
        <f>VLOOKUP(B23,RMS!B:D,3,FALSE)</f>
        <v>200027.24383051999</v>
      </c>
      <c r="J23" s="21">
        <f>VLOOKUP(B23,RMS!B:E,4,FALSE)</f>
        <v>142030.60168621599</v>
      </c>
      <c r="K23" s="22">
        <f t="shared" si="1"/>
        <v>8.2869480014778674E-2</v>
      </c>
      <c r="L23" s="22">
        <f t="shared" si="2"/>
        <v>-8.1862159713637084E-3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858772.03949999996</v>
      </c>
      <c r="F24" s="25">
        <f>VLOOKUP(C24,RA!B28:I59,8,0)</f>
        <v>-4213.5636000000004</v>
      </c>
      <c r="G24" s="16">
        <f t="shared" si="0"/>
        <v>862985.60309999995</v>
      </c>
      <c r="H24" s="27">
        <f>RA!J28</f>
        <v>-0.49064983560168701</v>
      </c>
      <c r="I24" s="20">
        <f>VLOOKUP(B24,RMS!B:D,3,FALSE)</f>
        <v>858772.03778230096</v>
      </c>
      <c r="J24" s="21">
        <f>VLOOKUP(B24,RMS!B:E,4,FALSE)</f>
        <v>862985.60699469002</v>
      </c>
      <c r="K24" s="22">
        <f t="shared" si="1"/>
        <v>1.7176989931613207E-3</v>
      </c>
      <c r="L24" s="22">
        <f t="shared" si="2"/>
        <v>-3.8946900749579072E-3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839272.10759999999</v>
      </c>
      <c r="F25" s="25">
        <f>VLOOKUP(C25,RA!B29:I60,8,0)</f>
        <v>100725.9528</v>
      </c>
      <c r="G25" s="16">
        <f t="shared" si="0"/>
        <v>738546.15480000002</v>
      </c>
      <c r="H25" s="27">
        <f>RA!J29</f>
        <v>12.001584693197801</v>
      </c>
      <c r="I25" s="20">
        <f>VLOOKUP(B25,RMS!B:D,3,FALSE)</f>
        <v>839272.10806194704</v>
      </c>
      <c r="J25" s="21">
        <f>VLOOKUP(B25,RMS!B:E,4,FALSE)</f>
        <v>738546.15246457304</v>
      </c>
      <c r="K25" s="22">
        <f t="shared" si="1"/>
        <v>-4.619470564648509E-4</v>
      </c>
      <c r="L25" s="22">
        <f t="shared" si="2"/>
        <v>2.3354269796982408E-3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1683533.4036000001</v>
      </c>
      <c r="F26" s="25">
        <f>VLOOKUP(C26,RA!B30:I61,8,0)</f>
        <v>129311.26029999999</v>
      </c>
      <c r="G26" s="16">
        <f t="shared" si="0"/>
        <v>1554222.1433000001</v>
      </c>
      <c r="H26" s="27">
        <f>RA!J30</f>
        <v>7.6809441394798599</v>
      </c>
      <c r="I26" s="20">
        <f>VLOOKUP(B26,RMS!B:D,3,FALSE)</f>
        <v>1683533.4667610601</v>
      </c>
      <c r="J26" s="21">
        <f>VLOOKUP(B26,RMS!B:E,4,FALSE)</f>
        <v>1554222.1393341101</v>
      </c>
      <c r="K26" s="22">
        <f t="shared" si="1"/>
        <v>-6.316105998121202E-2</v>
      </c>
      <c r="L26" s="22">
        <f t="shared" si="2"/>
        <v>3.965890035033226E-3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1885461.6076</v>
      </c>
      <c r="F27" s="25">
        <f>VLOOKUP(C27,RA!B31:I62,8,0)</f>
        <v>-77447.653399999996</v>
      </c>
      <c r="G27" s="16">
        <f t="shared" si="0"/>
        <v>1962909.2609999999</v>
      </c>
      <c r="H27" s="27">
        <f>RA!J31</f>
        <v>-4.1076229337060299</v>
      </c>
      <c r="I27" s="20">
        <f>VLOOKUP(B27,RMS!B:D,3,FALSE)</f>
        <v>1885462.0145026499</v>
      </c>
      <c r="J27" s="21">
        <f>VLOOKUP(B27,RMS!B:E,4,FALSE)</f>
        <v>1962909.14065398</v>
      </c>
      <c r="K27" s="22">
        <f t="shared" si="1"/>
        <v>-0.4069026499055326</v>
      </c>
      <c r="L27" s="22">
        <f t="shared" si="2"/>
        <v>0.12034601997584105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104945.3558</v>
      </c>
      <c r="F28" s="25">
        <f>VLOOKUP(C28,RA!B32:I63,8,0)</f>
        <v>25353.932799999999</v>
      </c>
      <c r="G28" s="16">
        <f t="shared" si="0"/>
        <v>79591.42300000001</v>
      </c>
      <c r="H28" s="27">
        <f>RA!J32</f>
        <v>24.159175607845199</v>
      </c>
      <c r="I28" s="20">
        <f>VLOOKUP(B28,RMS!B:D,3,FALSE)</f>
        <v>104945.268499584</v>
      </c>
      <c r="J28" s="21">
        <f>VLOOKUP(B28,RMS!B:E,4,FALSE)</f>
        <v>79591.412104889605</v>
      </c>
      <c r="K28" s="22">
        <f t="shared" si="1"/>
        <v>8.7300416009384207E-2</v>
      </c>
      <c r="L28" s="22">
        <f t="shared" si="2"/>
        <v>1.0895110404817387E-2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140440.37539999999</v>
      </c>
      <c r="F30" s="25">
        <f>VLOOKUP(C30,RA!B34:I66,8,0)</f>
        <v>14932.5026</v>
      </c>
      <c r="G30" s="16">
        <f t="shared" si="0"/>
        <v>125507.87279999998</v>
      </c>
      <c r="H30" s="27">
        <f>RA!J34</f>
        <v>0</v>
      </c>
      <c r="I30" s="20">
        <f>VLOOKUP(B30,RMS!B:D,3,FALSE)</f>
        <v>140440.37409999999</v>
      </c>
      <c r="J30" s="21">
        <f>VLOOKUP(B30,RMS!B:E,4,FALSE)</f>
        <v>125507.8628</v>
      </c>
      <c r="K30" s="22">
        <f t="shared" si="1"/>
        <v>1.3000000035390258E-3</v>
      </c>
      <c r="L30" s="22">
        <f t="shared" si="2"/>
        <v>9.9999999802093953E-3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71897.490000000005</v>
      </c>
      <c r="F31" s="25">
        <f>VLOOKUP(C31,RA!B35:I67,8,0)</f>
        <v>2870.69</v>
      </c>
      <c r="G31" s="16">
        <f t="shared" si="0"/>
        <v>69026.8</v>
      </c>
      <c r="H31" s="27">
        <f>RA!J35</f>
        <v>10.6326279443995</v>
      </c>
      <c r="I31" s="20">
        <f>VLOOKUP(B31,RMS!B:D,3,FALSE)</f>
        <v>71897.490000000005</v>
      </c>
      <c r="J31" s="21">
        <f>VLOOKUP(B31,RMS!B:E,4,FALSE)</f>
        <v>69026.8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586817.23</v>
      </c>
      <c r="F32" s="25">
        <f>VLOOKUP(C32,RA!B34:I67,8,0)</f>
        <v>-98416.2</v>
      </c>
      <c r="G32" s="16">
        <f t="shared" si="0"/>
        <v>685233.42999999993</v>
      </c>
      <c r="H32" s="27">
        <f>RA!J35</f>
        <v>10.6326279443995</v>
      </c>
      <c r="I32" s="20">
        <f>VLOOKUP(B32,RMS!B:D,3,FALSE)</f>
        <v>586817.23</v>
      </c>
      <c r="J32" s="21">
        <f>VLOOKUP(B32,RMS!B:E,4,FALSE)</f>
        <v>685233.43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2557152.14</v>
      </c>
      <c r="F33" s="25">
        <f>VLOOKUP(C33,RA!B34:I68,8,0)</f>
        <v>-329170.09000000003</v>
      </c>
      <c r="G33" s="16">
        <f t="shared" si="0"/>
        <v>2886322.23</v>
      </c>
      <c r="H33" s="27">
        <f>RA!J34</f>
        <v>0</v>
      </c>
      <c r="I33" s="20">
        <f>VLOOKUP(B33,RMS!B:D,3,FALSE)</f>
        <v>2557152.14</v>
      </c>
      <c r="J33" s="21">
        <f>VLOOKUP(B33,RMS!B:E,4,FALSE)</f>
        <v>2886322.23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581436.12</v>
      </c>
      <c r="F34" s="25">
        <f>VLOOKUP(C34,RA!B35:I69,8,0)</f>
        <v>-89685.07</v>
      </c>
      <c r="G34" s="16">
        <f t="shared" si="0"/>
        <v>671121.19</v>
      </c>
      <c r="H34" s="27">
        <f>RA!J35</f>
        <v>10.6326279443995</v>
      </c>
      <c r="I34" s="20">
        <f>VLOOKUP(B34,RMS!B:D,3,FALSE)</f>
        <v>581436.12</v>
      </c>
      <c r="J34" s="21">
        <f>VLOOKUP(B34,RMS!B:E,4,FALSE)</f>
        <v>671121.19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10.79</v>
      </c>
      <c r="F35" s="25">
        <f>VLOOKUP(C35,RA!B36:I70,8,0)</f>
        <v>10.32</v>
      </c>
      <c r="G35" s="16">
        <f t="shared" si="0"/>
        <v>0.46999999999999886</v>
      </c>
      <c r="H35" s="27">
        <f>RA!J36</f>
        <v>3.9927541281343801</v>
      </c>
      <c r="I35" s="20">
        <f>VLOOKUP(B35,RMS!B:D,3,FALSE)</f>
        <v>10.79</v>
      </c>
      <c r="J35" s="21">
        <f>VLOOKUP(B35,RMS!B:E,4,FALSE)</f>
        <v>0.47</v>
      </c>
      <c r="K35" s="22">
        <f t="shared" si="1"/>
        <v>0</v>
      </c>
      <c r="L35" s="22">
        <f t="shared" si="2"/>
        <v>-1.1102230246251565E-15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149759.8296</v>
      </c>
      <c r="F36" s="25">
        <f>VLOOKUP(C36,RA!B8:I70,8,0)</f>
        <v>8123.8963000000003</v>
      </c>
      <c r="G36" s="16">
        <f t="shared" si="0"/>
        <v>141635.9333</v>
      </c>
      <c r="H36" s="27">
        <f>RA!J36</f>
        <v>3.9927541281343801</v>
      </c>
      <c r="I36" s="20">
        <f>VLOOKUP(B36,RMS!B:D,3,FALSE)</f>
        <v>149759.829059829</v>
      </c>
      <c r="J36" s="21">
        <f>VLOOKUP(B36,RMS!B:E,4,FALSE)</f>
        <v>141635.931623932</v>
      </c>
      <c r="K36" s="22">
        <f t="shared" si="1"/>
        <v>5.4017099319025874E-4</v>
      </c>
      <c r="L36" s="22">
        <f t="shared" si="2"/>
        <v>1.6760680009610951E-3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1053442.3195</v>
      </c>
      <c r="F37" s="25">
        <f>VLOOKUP(C37,RA!B8:I71,8,0)</f>
        <v>-6489.9494000000004</v>
      </c>
      <c r="G37" s="16">
        <f t="shared" si="0"/>
        <v>1059932.2689</v>
      </c>
      <c r="H37" s="27">
        <f>RA!J37</f>
        <v>-16.771184445282898</v>
      </c>
      <c r="I37" s="20">
        <f>VLOOKUP(B37,RMS!B:D,3,FALSE)</f>
        <v>1053442.3176581201</v>
      </c>
      <c r="J37" s="21">
        <f>VLOOKUP(B37,RMS!B:E,4,FALSE)</f>
        <v>1059932.2695188001</v>
      </c>
      <c r="K37" s="22">
        <f t="shared" si="1"/>
        <v>1.841879915446043E-3</v>
      </c>
      <c r="L37" s="22">
        <f t="shared" si="2"/>
        <v>-6.1880005523562431E-4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205383.77</v>
      </c>
      <c r="F38" s="25">
        <f>VLOOKUP(C38,RA!B9:I72,8,0)</f>
        <v>-23539.4</v>
      </c>
      <c r="G38" s="16">
        <f t="shared" si="0"/>
        <v>228923.16999999998</v>
      </c>
      <c r="H38" s="27">
        <f>RA!J38</f>
        <v>-12.8725266225263</v>
      </c>
      <c r="I38" s="20">
        <f>VLOOKUP(B38,RMS!B:D,3,FALSE)</f>
        <v>205383.77</v>
      </c>
      <c r="J38" s="21">
        <f>VLOOKUP(B38,RMS!B:E,4,FALSE)</f>
        <v>228923.17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125742.76</v>
      </c>
      <c r="F39" s="25">
        <f>VLOOKUP(C39,RA!B10:I73,8,0)</f>
        <v>16733.62</v>
      </c>
      <c r="G39" s="16">
        <f t="shared" si="0"/>
        <v>109009.14</v>
      </c>
      <c r="H39" s="27">
        <f>RA!J39</f>
        <v>-15.4247503577865</v>
      </c>
      <c r="I39" s="20">
        <f>VLOOKUP(B39,RMS!B:D,3,FALSE)</f>
        <v>125742.76</v>
      </c>
      <c r="J39" s="21">
        <f>VLOOKUP(B39,RMS!B:E,4,FALSE)</f>
        <v>109009.14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6202.2012999999997</v>
      </c>
      <c r="F40" s="25">
        <f>VLOOKUP(C40,RA!B8:I74,8,0)</f>
        <v>456.72039999999998</v>
      </c>
      <c r="G40" s="16">
        <f t="shared" si="0"/>
        <v>5745.4808999999996</v>
      </c>
      <c r="H40" s="27">
        <f>RA!J40</f>
        <v>95.644114921223405</v>
      </c>
      <c r="I40" s="20">
        <f>VLOOKUP(B40,RMS!B:D,3,FALSE)</f>
        <v>6202.2010437939598</v>
      </c>
      <c r="J40" s="21">
        <f>VLOOKUP(B40,RMS!B:E,4,FALSE)</f>
        <v>5745.4800695862596</v>
      </c>
      <c r="K40" s="22">
        <f t="shared" si="1"/>
        <v>2.5620603992138058E-4</v>
      </c>
      <c r="L40" s="22">
        <f t="shared" si="2"/>
        <v>8.3041374000458745E-4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61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61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2" t="s">
        <v>47</v>
      </c>
      <c r="W3" s="49"/>
    </row>
    <row r="4" spans="1:23" ht="14.25" thickTop="1" thickBo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60"/>
      <c r="W4" s="49"/>
    </row>
    <row r="5" spans="1:23" ht="14.25" thickTop="1" thickBot="1" x14ac:dyDescent="0.25">
      <c r="A5" s="63"/>
      <c r="B5" s="64"/>
      <c r="C5" s="65"/>
      <c r="D5" s="66" t="s">
        <v>0</v>
      </c>
      <c r="E5" s="66" t="s">
        <v>59</v>
      </c>
      <c r="F5" s="66" t="s">
        <v>60</v>
      </c>
      <c r="G5" s="66" t="s">
        <v>48</v>
      </c>
      <c r="H5" s="66" t="s">
        <v>49</v>
      </c>
      <c r="I5" s="66" t="s">
        <v>1</v>
      </c>
      <c r="J5" s="66" t="s">
        <v>2</v>
      </c>
      <c r="K5" s="66" t="s">
        <v>50</v>
      </c>
      <c r="L5" s="66" t="s">
        <v>51</v>
      </c>
      <c r="M5" s="66" t="s">
        <v>52</v>
      </c>
      <c r="N5" s="66" t="s">
        <v>53</v>
      </c>
      <c r="O5" s="66" t="s">
        <v>54</v>
      </c>
      <c r="P5" s="66" t="s">
        <v>61</v>
      </c>
      <c r="Q5" s="66" t="s">
        <v>62</v>
      </c>
      <c r="R5" s="66" t="s">
        <v>55</v>
      </c>
      <c r="S5" s="66" t="s">
        <v>56</v>
      </c>
      <c r="T5" s="66" t="s">
        <v>57</v>
      </c>
      <c r="U5" s="67" t="s">
        <v>58</v>
      </c>
      <c r="V5" s="60"/>
      <c r="W5" s="60"/>
    </row>
    <row r="6" spans="1:23" ht="13.5" thickBot="1" x14ac:dyDescent="0.25">
      <c r="A6" s="68" t="s">
        <v>3</v>
      </c>
      <c r="B6" s="50" t="s">
        <v>4</v>
      </c>
      <c r="C6" s="51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  <c r="V6" s="60"/>
      <c r="W6" s="60"/>
    </row>
    <row r="7" spans="1:23" ht="13.5" thickBot="1" x14ac:dyDescent="0.25">
      <c r="A7" s="52" t="s">
        <v>5</v>
      </c>
      <c r="B7" s="53"/>
      <c r="C7" s="54"/>
      <c r="D7" s="70">
        <v>30995903.023499999</v>
      </c>
      <c r="E7" s="70">
        <v>23820512.160300002</v>
      </c>
      <c r="F7" s="71">
        <v>130.12273965779301</v>
      </c>
      <c r="G7" s="70">
        <v>23626984.471900001</v>
      </c>
      <c r="H7" s="71">
        <v>31.1885698336323</v>
      </c>
      <c r="I7" s="70">
        <v>687862.71669999999</v>
      </c>
      <c r="J7" s="71">
        <v>2.2192052807059302</v>
      </c>
      <c r="K7" s="70">
        <v>1009603.0238</v>
      </c>
      <c r="L7" s="71">
        <v>4.27309301786158</v>
      </c>
      <c r="M7" s="71">
        <v>-0.31868001532821899</v>
      </c>
      <c r="N7" s="70">
        <v>520792843.11320001</v>
      </c>
      <c r="O7" s="70">
        <v>4060151130.6121001</v>
      </c>
      <c r="P7" s="70">
        <v>1169831</v>
      </c>
      <c r="Q7" s="70">
        <v>935823</v>
      </c>
      <c r="R7" s="71">
        <v>25.0055833207775</v>
      </c>
      <c r="S7" s="70">
        <v>26.4960520139234</v>
      </c>
      <c r="T7" s="70">
        <v>23.3940947960245</v>
      </c>
      <c r="U7" s="72">
        <v>11.7072430876452</v>
      </c>
      <c r="V7" s="60"/>
      <c r="W7" s="60"/>
    </row>
    <row r="8" spans="1:23" ht="13.5" thickBot="1" x14ac:dyDescent="0.25">
      <c r="A8" s="55">
        <v>42182</v>
      </c>
      <c r="B8" s="58" t="s">
        <v>6</v>
      </c>
      <c r="C8" s="59"/>
      <c r="D8" s="73">
        <v>1168758.0926999999</v>
      </c>
      <c r="E8" s="73">
        <v>782179.06079999998</v>
      </c>
      <c r="F8" s="74">
        <v>149.42334195249501</v>
      </c>
      <c r="G8" s="73">
        <v>617045.89309999999</v>
      </c>
      <c r="H8" s="74">
        <v>89.411858302505195</v>
      </c>
      <c r="I8" s="73">
        <v>132573.99110000001</v>
      </c>
      <c r="J8" s="74">
        <v>11.3431506423827</v>
      </c>
      <c r="K8" s="73">
        <v>74057.129300000001</v>
      </c>
      <c r="L8" s="74">
        <v>12.001883511118001</v>
      </c>
      <c r="M8" s="74">
        <v>0.790158386547128</v>
      </c>
      <c r="N8" s="73">
        <v>16100764.497199999</v>
      </c>
      <c r="O8" s="73">
        <v>148438823.12990001</v>
      </c>
      <c r="P8" s="73">
        <v>32572</v>
      </c>
      <c r="Q8" s="73">
        <v>25338</v>
      </c>
      <c r="R8" s="74">
        <v>28.5500039466414</v>
      </c>
      <c r="S8" s="73">
        <v>35.882294384747603</v>
      </c>
      <c r="T8" s="73">
        <v>26.555136293314401</v>
      </c>
      <c r="U8" s="75">
        <v>25.993761690439499</v>
      </c>
      <c r="V8" s="60"/>
      <c r="W8" s="60"/>
    </row>
    <row r="9" spans="1:23" ht="12" customHeight="1" thickBot="1" x14ac:dyDescent="0.25">
      <c r="A9" s="56"/>
      <c r="B9" s="58" t="s">
        <v>7</v>
      </c>
      <c r="C9" s="59"/>
      <c r="D9" s="73">
        <v>119995.95359999999</v>
      </c>
      <c r="E9" s="73">
        <v>139285.7464</v>
      </c>
      <c r="F9" s="74">
        <v>86.150921182844002</v>
      </c>
      <c r="G9" s="73">
        <v>96427.664799999999</v>
      </c>
      <c r="H9" s="74">
        <v>24.4414181852094</v>
      </c>
      <c r="I9" s="73">
        <v>25764.733199999999</v>
      </c>
      <c r="J9" s="74">
        <v>21.471335013416699</v>
      </c>
      <c r="K9" s="73">
        <v>21472.229800000001</v>
      </c>
      <c r="L9" s="74">
        <v>22.267706933000401</v>
      </c>
      <c r="M9" s="74">
        <v>0.199909531519638</v>
      </c>
      <c r="N9" s="73">
        <v>2394255.3509</v>
      </c>
      <c r="O9" s="73">
        <v>23042900.495099999</v>
      </c>
      <c r="P9" s="73">
        <v>6580</v>
      </c>
      <c r="Q9" s="73">
        <v>4398</v>
      </c>
      <c r="R9" s="74">
        <v>49.613460663938199</v>
      </c>
      <c r="S9" s="73">
        <v>18.236467112462002</v>
      </c>
      <c r="T9" s="73">
        <v>16.941422714870399</v>
      </c>
      <c r="U9" s="75">
        <v>7.1013995726542696</v>
      </c>
      <c r="V9" s="60"/>
      <c r="W9" s="60"/>
    </row>
    <row r="10" spans="1:23" ht="13.5" thickBot="1" x14ac:dyDescent="0.25">
      <c r="A10" s="56"/>
      <c r="B10" s="58" t="s">
        <v>8</v>
      </c>
      <c r="C10" s="59"/>
      <c r="D10" s="73">
        <v>207180.63149999999</v>
      </c>
      <c r="E10" s="73">
        <v>242836.2788</v>
      </c>
      <c r="F10" s="74">
        <v>85.317001447973098</v>
      </c>
      <c r="G10" s="73">
        <v>151799.791</v>
      </c>
      <c r="H10" s="74">
        <v>36.482817357765697</v>
      </c>
      <c r="I10" s="73">
        <v>38716.304499999998</v>
      </c>
      <c r="J10" s="74">
        <v>18.687221976152699</v>
      </c>
      <c r="K10" s="73">
        <v>39776.828800000003</v>
      </c>
      <c r="L10" s="74">
        <v>26.203480609535202</v>
      </c>
      <c r="M10" s="74">
        <v>-2.6661861490577001E-2</v>
      </c>
      <c r="N10" s="73">
        <v>4711839.3847000003</v>
      </c>
      <c r="O10" s="73">
        <v>38454200.460000001</v>
      </c>
      <c r="P10" s="73">
        <v>109797</v>
      </c>
      <c r="Q10" s="73">
        <v>88539</v>
      </c>
      <c r="R10" s="74">
        <v>24.009758411547399</v>
      </c>
      <c r="S10" s="73">
        <v>1.88694255307522</v>
      </c>
      <c r="T10" s="73">
        <v>1.44985183139633</v>
      </c>
      <c r="U10" s="75">
        <v>23.163965483026701</v>
      </c>
      <c r="V10" s="60"/>
      <c r="W10" s="60"/>
    </row>
    <row r="11" spans="1:23" ht="13.5" thickBot="1" x14ac:dyDescent="0.25">
      <c r="A11" s="56"/>
      <c r="B11" s="58" t="s">
        <v>9</v>
      </c>
      <c r="C11" s="59"/>
      <c r="D11" s="73">
        <v>94990.535099999994</v>
      </c>
      <c r="E11" s="73">
        <v>102311.78200000001</v>
      </c>
      <c r="F11" s="74">
        <v>92.844180057385799</v>
      </c>
      <c r="G11" s="73">
        <v>66765.226500000004</v>
      </c>
      <c r="H11" s="74">
        <v>42.275462961246703</v>
      </c>
      <c r="I11" s="73">
        <v>10063.6145</v>
      </c>
      <c r="J11" s="74">
        <v>10.5943339401191</v>
      </c>
      <c r="K11" s="73">
        <v>7898.8145000000004</v>
      </c>
      <c r="L11" s="74">
        <v>11.830731226531499</v>
      </c>
      <c r="M11" s="74">
        <v>0.27406644376823902</v>
      </c>
      <c r="N11" s="73">
        <v>1797756.2853000001</v>
      </c>
      <c r="O11" s="73">
        <v>12655372.3331</v>
      </c>
      <c r="P11" s="73">
        <v>5127</v>
      </c>
      <c r="Q11" s="73">
        <v>3836</v>
      </c>
      <c r="R11" s="74">
        <v>33.654848800834202</v>
      </c>
      <c r="S11" s="73">
        <v>18.527508308952601</v>
      </c>
      <c r="T11" s="73">
        <v>18.073561313868598</v>
      </c>
      <c r="U11" s="75">
        <v>2.45012436380684</v>
      </c>
      <c r="V11" s="60"/>
      <c r="W11" s="60"/>
    </row>
    <row r="12" spans="1:23" ht="13.5" thickBot="1" x14ac:dyDescent="0.25">
      <c r="A12" s="56"/>
      <c r="B12" s="58" t="s">
        <v>10</v>
      </c>
      <c r="C12" s="59"/>
      <c r="D12" s="73">
        <v>636597.81610000005</v>
      </c>
      <c r="E12" s="73">
        <v>341188.01</v>
      </c>
      <c r="F12" s="74">
        <v>186.58270438635901</v>
      </c>
      <c r="G12" s="73">
        <v>168968.4963</v>
      </c>
      <c r="H12" s="74">
        <v>276.75533015913999</v>
      </c>
      <c r="I12" s="73">
        <v>-10073.0069</v>
      </c>
      <c r="J12" s="74">
        <v>-1.5823187961451799</v>
      </c>
      <c r="K12" s="73">
        <v>29555.014899999998</v>
      </c>
      <c r="L12" s="74">
        <v>17.4914351178966</v>
      </c>
      <c r="M12" s="74">
        <v>-1.3408222575452</v>
      </c>
      <c r="N12" s="73">
        <v>6290036.8236999996</v>
      </c>
      <c r="O12" s="73">
        <v>45269621.538199998</v>
      </c>
      <c r="P12" s="73">
        <v>7879</v>
      </c>
      <c r="Q12" s="73">
        <v>4006</v>
      </c>
      <c r="R12" s="74">
        <v>96.679980029955104</v>
      </c>
      <c r="S12" s="73">
        <v>80.796778284046198</v>
      </c>
      <c r="T12" s="73">
        <v>71.631641612581106</v>
      </c>
      <c r="U12" s="75">
        <v>11.3434432239915</v>
      </c>
      <c r="V12" s="60"/>
      <c r="W12" s="60"/>
    </row>
    <row r="13" spans="1:23" ht="13.5" thickBot="1" x14ac:dyDescent="0.25">
      <c r="A13" s="56"/>
      <c r="B13" s="58" t="s">
        <v>11</v>
      </c>
      <c r="C13" s="59"/>
      <c r="D13" s="73">
        <v>601787.59770000004</v>
      </c>
      <c r="E13" s="73">
        <v>423259.5612</v>
      </c>
      <c r="F13" s="74">
        <v>142.17932750150999</v>
      </c>
      <c r="G13" s="73">
        <v>328194.62709999998</v>
      </c>
      <c r="H13" s="74">
        <v>83.363025475927998</v>
      </c>
      <c r="I13" s="73">
        <v>8487.5845000000008</v>
      </c>
      <c r="J13" s="74">
        <v>1.4103953840921799</v>
      </c>
      <c r="K13" s="73">
        <v>66705.174700000003</v>
      </c>
      <c r="L13" s="74">
        <v>20.324883222318899</v>
      </c>
      <c r="M13" s="74">
        <v>-0.87275972908890398</v>
      </c>
      <c r="N13" s="73">
        <v>7504076.0513000004</v>
      </c>
      <c r="O13" s="73">
        <v>66901002.521300003</v>
      </c>
      <c r="P13" s="73">
        <v>24515</v>
      </c>
      <c r="Q13" s="73">
        <v>11476</v>
      </c>
      <c r="R13" s="74">
        <v>113.61972812826799</v>
      </c>
      <c r="S13" s="73">
        <v>24.547729867428099</v>
      </c>
      <c r="T13" s="73">
        <v>25.942885996863001</v>
      </c>
      <c r="U13" s="75">
        <v>-5.6834425707369096</v>
      </c>
      <c r="V13" s="60"/>
      <c r="W13" s="60"/>
    </row>
    <row r="14" spans="1:23" ht="13.5" thickBot="1" x14ac:dyDescent="0.25">
      <c r="A14" s="56"/>
      <c r="B14" s="58" t="s">
        <v>12</v>
      </c>
      <c r="C14" s="59"/>
      <c r="D14" s="73">
        <v>981353.79740000004</v>
      </c>
      <c r="E14" s="73">
        <v>182838.6672</v>
      </c>
      <c r="F14" s="74">
        <v>536.73208869245104</v>
      </c>
      <c r="G14" s="73">
        <v>176582.97089999999</v>
      </c>
      <c r="H14" s="74">
        <v>455.74656627322599</v>
      </c>
      <c r="I14" s="73">
        <v>33503.693700000003</v>
      </c>
      <c r="J14" s="74">
        <v>3.4140280282977198</v>
      </c>
      <c r="K14" s="73">
        <v>31447.6646</v>
      </c>
      <c r="L14" s="74">
        <v>17.809001875842799</v>
      </c>
      <c r="M14" s="74">
        <v>6.5379389094604001E-2</v>
      </c>
      <c r="N14" s="73">
        <v>5492147.6655000001</v>
      </c>
      <c r="O14" s="73">
        <v>35667764.932599999</v>
      </c>
      <c r="P14" s="73">
        <v>5546</v>
      </c>
      <c r="Q14" s="73">
        <v>3163</v>
      </c>
      <c r="R14" s="74">
        <v>75.339867214669596</v>
      </c>
      <c r="S14" s="73">
        <v>176.94803415073901</v>
      </c>
      <c r="T14" s="73">
        <v>50.102300980082198</v>
      </c>
      <c r="U14" s="75">
        <v>71.685302286319398</v>
      </c>
      <c r="V14" s="60"/>
      <c r="W14" s="60"/>
    </row>
    <row r="15" spans="1:23" ht="13.5" thickBot="1" x14ac:dyDescent="0.25">
      <c r="A15" s="56"/>
      <c r="B15" s="58" t="s">
        <v>13</v>
      </c>
      <c r="C15" s="59"/>
      <c r="D15" s="73">
        <v>235826.7868</v>
      </c>
      <c r="E15" s="73">
        <v>179051.0196</v>
      </c>
      <c r="F15" s="74">
        <v>131.709267742143</v>
      </c>
      <c r="G15" s="73">
        <v>151715.0086</v>
      </c>
      <c r="H15" s="74">
        <v>55.440644255416103</v>
      </c>
      <c r="I15" s="73">
        <v>10494.7595</v>
      </c>
      <c r="J15" s="74">
        <v>4.4501982333755796</v>
      </c>
      <c r="K15" s="73">
        <v>22939.617699999999</v>
      </c>
      <c r="L15" s="74">
        <v>15.120203275656699</v>
      </c>
      <c r="M15" s="74">
        <v>-0.54250503921867899</v>
      </c>
      <c r="N15" s="73">
        <v>3496631.5581999999</v>
      </c>
      <c r="O15" s="73">
        <v>27578642.423500001</v>
      </c>
      <c r="P15" s="73">
        <v>11051</v>
      </c>
      <c r="Q15" s="73">
        <v>7099</v>
      </c>
      <c r="R15" s="74">
        <v>55.669812649668998</v>
      </c>
      <c r="S15" s="73">
        <v>21.339859451633298</v>
      </c>
      <c r="T15" s="73">
        <v>21.1026720101423</v>
      </c>
      <c r="U15" s="75">
        <v>1.1114761183345701</v>
      </c>
      <c r="V15" s="60"/>
      <c r="W15" s="60"/>
    </row>
    <row r="16" spans="1:23" ht="13.5" thickBot="1" x14ac:dyDescent="0.25">
      <c r="A16" s="56"/>
      <c r="B16" s="58" t="s">
        <v>14</v>
      </c>
      <c r="C16" s="59"/>
      <c r="D16" s="73">
        <v>2160033.2513000001</v>
      </c>
      <c r="E16" s="73">
        <v>1356958.4927999999</v>
      </c>
      <c r="F16" s="74">
        <v>159.181969290962</v>
      </c>
      <c r="G16" s="73">
        <v>896061.24080000003</v>
      </c>
      <c r="H16" s="74">
        <v>141.05866350959801</v>
      </c>
      <c r="I16" s="73">
        <v>-98476.641600000003</v>
      </c>
      <c r="J16" s="74">
        <v>-4.5590335954658396</v>
      </c>
      <c r="K16" s="73">
        <v>-18756.883300000001</v>
      </c>
      <c r="L16" s="74">
        <v>-2.0932590816286099</v>
      </c>
      <c r="M16" s="74">
        <v>4.2501601692003899</v>
      </c>
      <c r="N16" s="73">
        <v>27472646.585099999</v>
      </c>
      <c r="O16" s="73">
        <v>201039672.82699999</v>
      </c>
      <c r="P16" s="73">
        <v>81273</v>
      </c>
      <c r="Q16" s="73">
        <v>56357</v>
      </c>
      <c r="R16" s="74">
        <v>44.2110119417286</v>
      </c>
      <c r="S16" s="73">
        <v>26.577501154134801</v>
      </c>
      <c r="T16" s="73">
        <v>16.267035635324799</v>
      </c>
      <c r="U16" s="75">
        <v>38.793961324712299</v>
      </c>
      <c r="V16" s="60"/>
      <c r="W16" s="60"/>
    </row>
    <row r="17" spans="1:23" ht="12" thickBot="1" x14ac:dyDescent="0.2">
      <c r="A17" s="56"/>
      <c r="B17" s="58" t="s">
        <v>15</v>
      </c>
      <c r="C17" s="59"/>
      <c r="D17" s="73">
        <v>892071.70189999999</v>
      </c>
      <c r="E17" s="73">
        <v>797186.25219999999</v>
      </c>
      <c r="F17" s="74">
        <v>111.90254466106801</v>
      </c>
      <c r="G17" s="73">
        <v>1159164.9146</v>
      </c>
      <c r="H17" s="74">
        <v>-23.041864823191901</v>
      </c>
      <c r="I17" s="73">
        <v>64349.614000000001</v>
      </c>
      <c r="J17" s="74">
        <v>7.2135024418937901</v>
      </c>
      <c r="K17" s="73">
        <v>56747.643799999998</v>
      </c>
      <c r="L17" s="74">
        <v>4.8955625800304903</v>
      </c>
      <c r="M17" s="74">
        <v>0.13396098394485201</v>
      </c>
      <c r="N17" s="73">
        <v>21807935.302099999</v>
      </c>
      <c r="O17" s="73">
        <v>203365246.8389</v>
      </c>
      <c r="P17" s="73">
        <v>16678</v>
      </c>
      <c r="Q17" s="73">
        <v>13566</v>
      </c>
      <c r="R17" s="74">
        <v>22.939702196668101</v>
      </c>
      <c r="S17" s="73">
        <v>53.487930321381498</v>
      </c>
      <c r="T17" s="73">
        <v>35.575305196815599</v>
      </c>
      <c r="U17" s="75">
        <v>33.489097478511802</v>
      </c>
      <c r="V17" s="40"/>
      <c r="W17" s="40"/>
    </row>
    <row r="18" spans="1:23" ht="12" thickBot="1" x14ac:dyDescent="0.2">
      <c r="A18" s="56"/>
      <c r="B18" s="58" t="s">
        <v>16</v>
      </c>
      <c r="C18" s="59"/>
      <c r="D18" s="73">
        <v>1933698.9865999999</v>
      </c>
      <c r="E18" s="73">
        <v>2592492.1222999999</v>
      </c>
      <c r="F18" s="74">
        <v>74.588422852543403</v>
      </c>
      <c r="G18" s="73">
        <v>2042832.4382</v>
      </c>
      <c r="H18" s="74">
        <v>-5.34226153644597</v>
      </c>
      <c r="I18" s="73">
        <v>241538.87729999999</v>
      </c>
      <c r="J18" s="74">
        <v>12.4910277646003</v>
      </c>
      <c r="K18" s="73">
        <v>256385.99530000001</v>
      </c>
      <c r="L18" s="74">
        <v>12.550515182043499</v>
      </c>
      <c r="M18" s="74">
        <v>-5.7909239475530998E-2</v>
      </c>
      <c r="N18" s="73">
        <v>45297526.286600001</v>
      </c>
      <c r="O18" s="73">
        <v>456102116.9206</v>
      </c>
      <c r="P18" s="73">
        <v>97886</v>
      </c>
      <c r="Q18" s="73">
        <v>78272</v>
      </c>
      <c r="R18" s="74">
        <v>25.058769419460301</v>
      </c>
      <c r="S18" s="73">
        <v>19.754602155568701</v>
      </c>
      <c r="T18" s="73">
        <v>21.5504771271975</v>
      </c>
      <c r="U18" s="75">
        <v>-9.0909194601142307</v>
      </c>
      <c r="V18" s="40"/>
      <c r="W18" s="40"/>
    </row>
    <row r="19" spans="1:23" ht="12" thickBot="1" x14ac:dyDescent="0.2">
      <c r="A19" s="56"/>
      <c r="B19" s="58" t="s">
        <v>17</v>
      </c>
      <c r="C19" s="59"/>
      <c r="D19" s="73">
        <v>1149776.8629000001</v>
      </c>
      <c r="E19" s="73">
        <v>801795.53740000003</v>
      </c>
      <c r="F19" s="74">
        <v>143.40025720627099</v>
      </c>
      <c r="G19" s="73">
        <v>1127213.6284</v>
      </c>
      <c r="H19" s="74">
        <v>2.0016821950624299</v>
      </c>
      <c r="I19" s="73">
        <v>-132745.32629999999</v>
      </c>
      <c r="J19" s="74">
        <v>-11.545312015166701</v>
      </c>
      <c r="K19" s="73">
        <v>-52117.816400000003</v>
      </c>
      <c r="L19" s="74">
        <v>-4.6235970792845702</v>
      </c>
      <c r="M19" s="74">
        <v>1.5470239443876601</v>
      </c>
      <c r="N19" s="73">
        <v>15254704.0646</v>
      </c>
      <c r="O19" s="73">
        <v>136462649.32679999</v>
      </c>
      <c r="P19" s="73">
        <v>12277</v>
      </c>
      <c r="Q19" s="73">
        <v>8602</v>
      </c>
      <c r="R19" s="74">
        <v>42.722622645896301</v>
      </c>
      <c r="S19" s="73">
        <v>93.652917072574695</v>
      </c>
      <c r="T19" s="73">
        <v>52.699667240176701</v>
      </c>
      <c r="U19" s="75">
        <v>43.728749848402501</v>
      </c>
      <c r="V19" s="40"/>
      <c r="W19" s="40"/>
    </row>
    <row r="20" spans="1:23" ht="12" thickBot="1" x14ac:dyDescent="0.2">
      <c r="A20" s="56"/>
      <c r="B20" s="58" t="s">
        <v>18</v>
      </c>
      <c r="C20" s="59"/>
      <c r="D20" s="73">
        <v>1360327.9672000001</v>
      </c>
      <c r="E20" s="73">
        <v>1413720.1028</v>
      </c>
      <c r="F20" s="74">
        <v>96.223288082679701</v>
      </c>
      <c r="G20" s="73">
        <v>1436670.1791000001</v>
      </c>
      <c r="H20" s="74">
        <v>-5.3138300641713503</v>
      </c>
      <c r="I20" s="73">
        <v>64020.8819</v>
      </c>
      <c r="J20" s="74">
        <v>4.7062828555804801</v>
      </c>
      <c r="K20" s="73">
        <v>92857.833899999998</v>
      </c>
      <c r="L20" s="74">
        <v>6.4634065111709003</v>
      </c>
      <c r="M20" s="74">
        <v>-0.31054947966000301</v>
      </c>
      <c r="N20" s="73">
        <v>28113878.861900002</v>
      </c>
      <c r="O20" s="73">
        <v>215273166.9632</v>
      </c>
      <c r="P20" s="73">
        <v>47761</v>
      </c>
      <c r="Q20" s="73">
        <v>39533</v>
      </c>
      <c r="R20" s="74">
        <v>20.812991677838799</v>
      </c>
      <c r="S20" s="73">
        <v>28.481982521304001</v>
      </c>
      <c r="T20" s="73">
        <v>25.130283616219401</v>
      </c>
      <c r="U20" s="75">
        <v>11.7677865386569</v>
      </c>
      <c r="V20" s="40"/>
      <c r="W20" s="40"/>
    </row>
    <row r="21" spans="1:23" ht="12" thickBot="1" x14ac:dyDescent="0.2">
      <c r="A21" s="56"/>
      <c r="B21" s="58" t="s">
        <v>19</v>
      </c>
      <c r="C21" s="59"/>
      <c r="D21" s="73">
        <v>379697.3259</v>
      </c>
      <c r="E21" s="73">
        <v>436404.07890000002</v>
      </c>
      <c r="F21" s="74">
        <v>87.005906740621</v>
      </c>
      <c r="G21" s="73">
        <v>498124.51079999999</v>
      </c>
      <c r="H21" s="74">
        <v>-23.774615047511499</v>
      </c>
      <c r="I21" s="73">
        <v>39807.6999</v>
      </c>
      <c r="J21" s="74">
        <v>10.4840611678377</v>
      </c>
      <c r="K21" s="73">
        <v>10230.0434</v>
      </c>
      <c r="L21" s="74">
        <v>2.05371210976354</v>
      </c>
      <c r="M21" s="74">
        <v>2.8912542541119599</v>
      </c>
      <c r="N21" s="73">
        <v>8973642.9432999995</v>
      </c>
      <c r="O21" s="73">
        <v>82424037.202900007</v>
      </c>
      <c r="P21" s="73">
        <v>33618</v>
      </c>
      <c r="Q21" s="73">
        <v>28487</v>
      </c>
      <c r="R21" s="74">
        <v>18.011724646329899</v>
      </c>
      <c r="S21" s="73">
        <v>11.2944650455113</v>
      </c>
      <c r="T21" s="73">
        <v>11.5061988591287</v>
      </c>
      <c r="U21" s="75">
        <v>-1.8746688113532199</v>
      </c>
      <c r="V21" s="40"/>
      <c r="W21" s="40"/>
    </row>
    <row r="22" spans="1:23" ht="12" thickBot="1" x14ac:dyDescent="0.2">
      <c r="A22" s="56"/>
      <c r="B22" s="58" t="s">
        <v>20</v>
      </c>
      <c r="C22" s="59"/>
      <c r="D22" s="73">
        <v>1677840.577</v>
      </c>
      <c r="E22" s="73">
        <v>1903083.5508000001</v>
      </c>
      <c r="F22" s="74">
        <v>88.164315029399802</v>
      </c>
      <c r="G22" s="73">
        <v>1169617.7409999999</v>
      </c>
      <c r="H22" s="74">
        <v>43.452045756887998</v>
      </c>
      <c r="I22" s="73">
        <v>202121.36619999999</v>
      </c>
      <c r="J22" s="74">
        <v>12.046517945190899</v>
      </c>
      <c r="K22" s="73">
        <v>155991.27110000001</v>
      </c>
      <c r="L22" s="74">
        <v>13.3369446813136</v>
      </c>
      <c r="M22" s="74">
        <v>0.29572228480930701</v>
      </c>
      <c r="N22" s="73">
        <v>44685599.593000002</v>
      </c>
      <c r="O22" s="73">
        <v>263581289.0411</v>
      </c>
      <c r="P22" s="73">
        <v>101952</v>
      </c>
      <c r="Q22" s="73">
        <v>81998</v>
      </c>
      <c r="R22" s="74">
        <v>24.334739871704201</v>
      </c>
      <c r="S22" s="73">
        <v>16.457161968377299</v>
      </c>
      <c r="T22" s="73">
        <v>16.087225667699201</v>
      </c>
      <c r="U22" s="75">
        <v>2.2478742166413799</v>
      </c>
      <c r="V22" s="40"/>
      <c r="W22" s="40"/>
    </row>
    <row r="23" spans="1:23" ht="12" thickBot="1" x14ac:dyDescent="0.2">
      <c r="A23" s="56"/>
      <c r="B23" s="58" t="s">
        <v>21</v>
      </c>
      <c r="C23" s="59"/>
      <c r="D23" s="73">
        <v>4893305.8008000003</v>
      </c>
      <c r="E23" s="73">
        <v>3501039.3842000002</v>
      </c>
      <c r="F23" s="74">
        <v>139.76723092242901</v>
      </c>
      <c r="G23" s="73">
        <v>3428204.4127000002</v>
      </c>
      <c r="H23" s="74">
        <v>42.736698624867302</v>
      </c>
      <c r="I23" s="73">
        <v>156221.81969999999</v>
      </c>
      <c r="J23" s="74">
        <v>3.1925619623948198</v>
      </c>
      <c r="K23" s="73">
        <v>18810.083999999999</v>
      </c>
      <c r="L23" s="74">
        <v>0.54868618482366005</v>
      </c>
      <c r="M23" s="74">
        <v>7.3052164838817299</v>
      </c>
      <c r="N23" s="73">
        <v>76200668.417999998</v>
      </c>
      <c r="O23" s="73">
        <v>566597903.11020005</v>
      </c>
      <c r="P23" s="73">
        <v>123639</v>
      </c>
      <c r="Q23" s="73">
        <v>100705</v>
      </c>
      <c r="R23" s="74">
        <v>22.773447197259301</v>
      </c>
      <c r="S23" s="73">
        <v>39.577364753839802</v>
      </c>
      <c r="T23" s="73">
        <v>35.013742468596398</v>
      </c>
      <c r="U23" s="75">
        <v>11.5308897235273</v>
      </c>
      <c r="V23" s="40"/>
      <c r="W23" s="40"/>
    </row>
    <row r="24" spans="1:23" ht="12" thickBot="1" x14ac:dyDescent="0.2">
      <c r="A24" s="56"/>
      <c r="B24" s="58" t="s">
        <v>22</v>
      </c>
      <c r="C24" s="59"/>
      <c r="D24" s="73">
        <v>271498.2856</v>
      </c>
      <c r="E24" s="73">
        <v>359863.78240000003</v>
      </c>
      <c r="F24" s="74">
        <v>75.444737391833698</v>
      </c>
      <c r="G24" s="73">
        <v>293308.60940000002</v>
      </c>
      <c r="H24" s="74">
        <v>-7.4359644078009701</v>
      </c>
      <c r="I24" s="73">
        <v>41486.662700000001</v>
      </c>
      <c r="J24" s="74">
        <v>15.2806352380149</v>
      </c>
      <c r="K24" s="73">
        <v>54182.285600000003</v>
      </c>
      <c r="L24" s="74">
        <v>18.472790727431001</v>
      </c>
      <c r="M24" s="74">
        <v>-0.23431316636816099</v>
      </c>
      <c r="N24" s="73">
        <v>7002497.0615999997</v>
      </c>
      <c r="O24" s="73">
        <v>53339325.250200003</v>
      </c>
      <c r="P24" s="73">
        <v>27482</v>
      </c>
      <c r="Q24" s="73">
        <v>22768</v>
      </c>
      <c r="R24" s="74">
        <v>20.704497540407601</v>
      </c>
      <c r="S24" s="73">
        <v>9.8791312713776307</v>
      </c>
      <c r="T24" s="73">
        <v>9.4346057712579103</v>
      </c>
      <c r="U24" s="75">
        <v>4.4996415971070904</v>
      </c>
      <c r="V24" s="40"/>
      <c r="W24" s="40"/>
    </row>
    <row r="25" spans="1:23" ht="12" thickBot="1" x14ac:dyDescent="0.2">
      <c r="A25" s="56"/>
      <c r="B25" s="58" t="s">
        <v>23</v>
      </c>
      <c r="C25" s="59"/>
      <c r="D25" s="73">
        <v>271794.62349999999</v>
      </c>
      <c r="E25" s="73">
        <v>298312.90429999999</v>
      </c>
      <c r="F25" s="74">
        <v>91.110582070787103</v>
      </c>
      <c r="G25" s="73">
        <v>295720.31880000001</v>
      </c>
      <c r="H25" s="74">
        <v>-8.09064977242274</v>
      </c>
      <c r="I25" s="73">
        <v>12918.4655</v>
      </c>
      <c r="J25" s="74">
        <v>4.7530246675390897</v>
      </c>
      <c r="K25" s="73">
        <v>14881.6423</v>
      </c>
      <c r="L25" s="74">
        <v>5.03233675669905</v>
      </c>
      <c r="M25" s="74">
        <v>-0.13191936484053199</v>
      </c>
      <c r="N25" s="73">
        <v>6493041.8490000004</v>
      </c>
      <c r="O25" s="73">
        <v>60778117.8068</v>
      </c>
      <c r="P25" s="73">
        <v>20656</v>
      </c>
      <c r="Q25" s="73">
        <v>17025</v>
      </c>
      <c r="R25" s="74">
        <v>21.327459618208501</v>
      </c>
      <c r="S25" s="73">
        <v>13.158144050154901</v>
      </c>
      <c r="T25" s="73">
        <v>15.6124153245228</v>
      </c>
      <c r="U25" s="75">
        <v>-18.652108268558901</v>
      </c>
      <c r="V25" s="40"/>
      <c r="W25" s="40"/>
    </row>
    <row r="26" spans="1:23" ht="12" thickBot="1" x14ac:dyDescent="0.2">
      <c r="A26" s="56"/>
      <c r="B26" s="58" t="s">
        <v>24</v>
      </c>
      <c r="C26" s="59"/>
      <c r="D26" s="73">
        <v>909069.56330000004</v>
      </c>
      <c r="E26" s="73">
        <v>786753.00029999996</v>
      </c>
      <c r="F26" s="74">
        <v>115.547009411259</v>
      </c>
      <c r="G26" s="73">
        <v>629035.49750000006</v>
      </c>
      <c r="H26" s="74">
        <v>44.518006839510697</v>
      </c>
      <c r="I26" s="73">
        <v>119533.9213</v>
      </c>
      <c r="J26" s="74">
        <v>13.1490400873264</v>
      </c>
      <c r="K26" s="73">
        <v>108018.1373</v>
      </c>
      <c r="L26" s="74">
        <v>17.172025701140999</v>
      </c>
      <c r="M26" s="74">
        <v>0.106609725809445</v>
      </c>
      <c r="N26" s="73">
        <v>16691338.163899999</v>
      </c>
      <c r="O26" s="73">
        <v>125920038.2994</v>
      </c>
      <c r="P26" s="73">
        <v>58918</v>
      </c>
      <c r="Q26" s="73">
        <v>46596</v>
      </c>
      <c r="R26" s="74">
        <v>26.444329985406501</v>
      </c>
      <c r="S26" s="73">
        <v>15.4294029549543</v>
      </c>
      <c r="T26" s="73">
        <v>24.069703356511301</v>
      </c>
      <c r="U26" s="75">
        <v>-55.998928972054401</v>
      </c>
      <c r="V26" s="40"/>
      <c r="W26" s="40"/>
    </row>
    <row r="27" spans="1:23" ht="12" thickBot="1" x14ac:dyDescent="0.2">
      <c r="A27" s="56"/>
      <c r="B27" s="58" t="s">
        <v>25</v>
      </c>
      <c r="C27" s="59"/>
      <c r="D27" s="73">
        <v>200027.32670000001</v>
      </c>
      <c r="E27" s="73">
        <v>340142.44770000002</v>
      </c>
      <c r="F27" s="74">
        <v>58.806928700772097</v>
      </c>
      <c r="G27" s="73">
        <v>269396.2366</v>
      </c>
      <c r="H27" s="74">
        <v>-25.749769475435901</v>
      </c>
      <c r="I27" s="73">
        <v>57996.733200000002</v>
      </c>
      <c r="J27" s="74">
        <v>28.9944049929654</v>
      </c>
      <c r="K27" s="73">
        <v>80645.832699999999</v>
      </c>
      <c r="L27" s="74">
        <v>29.935768115329299</v>
      </c>
      <c r="M27" s="74">
        <v>-0.28084649561811798</v>
      </c>
      <c r="N27" s="73">
        <v>5726682.7356000002</v>
      </c>
      <c r="O27" s="73">
        <v>47320244.538500004</v>
      </c>
      <c r="P27" s="73">
        <v>29174</v>
      </c>
      <c r="Q27" s="73">
        <v>25424</v>
      </c>
      <c r="R27" s="74">
        <v>14.7498426683449</v>
      </c>
      <c r="S27" s="73">
        <v>6.8563558888051004</v>
      </c>
      <c r="T27" s="73">
        <v>6.6260500471994996</v>
      </c>
      <c r="U27" s="75">
        <v>3.3590123578859399</v>
      </c>
      <c r="V27" s="40"/>
      <c r="W27" s="40"/>
    </row>
    <row r="28" spans="1:23" ht="12" thickBot="1" x14ac:dyDescent="0.2">
      <c r="A28" s="56"/>
      <c r="B28" s="58" t="s">
        <v>26</v>
      </c>
      <c r="C28" s="59"/>
      <c r="D28" s="73">
        <v>858772.03949999996</v>
      </c>
      <c r="E28" s="73">
        <v>1232204.9432999999</v>
      </c>
      <c r="F28" s="74">
        <v>69.693929095926194</v>
      </c>
      <c r="G28" s="73">
        <v>1083490.3507000001</v>
      </c>
      <c r="H28" s="74">
        <v>-20.7402226567886</v>
      </c>
      <c r="I28" s="73">
        <v>-4213.5636000000004</v>
      </c>
      <c r="J28" s="74">
        <v>-0.49064983560168701</v>
      </c>
      <c r="K28" s="73">
        <v>-17477.5206</v>
      </c>
      <c r="L28" s="74">
        <v>-1.61307579607963</v>
      </c>
      <c r="M28" s="74">
        <v>-0.75891525483311395</v>
      </c>
      <c r="N28" s="73">
        <v>22410813.758400001</v>
      </c>
      <c r="O28" s="73">
        <v>167180203.67129999</v>
      </c>
      <c r="P28" s="73">
        <v>45277</v>
      </c>
      <c r="Q28" s="73">
        <v>38346</v>
      </c>
      <c r="R28" s="74">
        <v>18.074896990559601</v>
      </c>
      <c r="S28" s="73">
        <v>18.967070245378402</v>
      </c>
      <c r="T28" s="73">
        <v>17.630566958744101</v>
      </c>
      <c r="U28" s="75">
        <v>7.0464403270718003</v>
      </c>
      <c r="V28" s="40"/>
      <c r="W28" s="40"/>
    </row>
    <row r="29" spans="1:23" ht="12" thickBot="1" x14ac:dyDescent="0.2">
      <c r="A29" s="56"/>
      <c r="B29" s="58" t="s">
        <v>27</v>
      </c>
      <c r="C29" s="59"/>
      <c r="D29" s="73">
        <v>839272.10759999999</v>
      </c>
      <c r="E29" s="73">
        <v>717489.06149999995</v>
      </c>
      <c r="F29" s="74">
        <v>116.973505609326</v>
      </c>
      <c r="G29" s="73">
        <v>488132.09480000002</v>
      </c>
      <c r="H29" s="74">
        <v>71.935448732145105</v>
      </c>
      <c r="I29" s="73">
        <v>100725.9528</v>
      </c>
      <c r="J29" s="74">
        <v>12.001584693197801</v>
      </c>
      <c r="K29" s="73">
        <v>84383.936300000001</v>
      </c>
      <c r="L29" s="74">
        <v>17.28711084539</v>
      </c>
      <c r="M29" s="74">
        <v>0.19366264737759101</v>
      </c>
      <c r="N29" s="73">
        <v>16058549.861199999</v>
      </c>
      <c r="O29" s="73">
        <v>126981202.9199</v>
      </c>
      <c r="P29" s="73">
        <v>100817</v>
      </c>
      <c r="Q29" s="73">
        <v>91500</v>
      </c>
      <c r="R29" s="74">
        <v>10.182513661202201</v>
      </c>
      <c r="S29" s="73">
        <v>8.3247082099249106</v>
      </c>
      <c r="T29" s="73">
        <v>6.2549919737704904</v>
      </c>
      <c r="U29" s="75">
        <v>24.862327711220701</v>
      </c>
      <c r="V29" s="40"/>
      <c r="W29" s="40"/>
    </row>
    <row r="30" spans="1:23" ht="12" thickBot="1" x14ac:dyDescent="0.2">
      <c r="A30" s="56"/>
      <c r="B30" s="58" t="s">
        <v>28</v>
      </c>
      <c r="C30" s="59"/>
      <c r="D30" s="73">
        <v>1683533.4036000001</v>
      </c>
      <c r="E30" s="73">
        <v>1766121.35</v>
      </c>
      <c r="F30" s="74">
        <v>95.3237671692265</v>
      </c>
      <c r="G30" s="73">
        <v>1372929.3566000001</v>
      </c>
      <c r="H30" s="74">
        <v>22.623454404762501</v>
      </c>
      <c r="I30" s="73">
        <v>129311.26029999999</v>
      </c>
      <c r="J30" s="74">
        <v>7.6809441394798599</v>
      </c>
      <c r="K30" s="73">
        <v>123854.60649999999</v>
      </c>
      <c r="L30" s="74">
        <v>9.0211929626678309</v>
      </c>
      <c r="M30" s="74">
        <v>4.4056930575287E-2</v>
      </c>
      <c r="N30" s="73">
        <v>34741219.007200003</v>
      </c>
      <c r="O30" s="73">
        <v>231470432.27020001</v>
      </c>
      <c r="P30" s="73">
        <v>88383</v>
      </c>
      <c r="Q30" s="73">
        <v>68790</v>
      </c>
      <c r="R30" s="74">
        <v>28.4823375490624</v>
      </c>
      <c r="S30" s="73">
        <v>19.048158623264701</v>
      </c>
      <c r="T30" s="73">
        <v>16.688811299607501</v>
      </c>
      <c r="U30" s="75">
        <v>12.386222575737801</v>
      </c>
      <c r="V30" s="40"/>
      <c r="W30" s="40"/>
    </row>
    <row r="31" spans="1:23" ht="12" thickBot="1" x14ac:dyDescent="0.2">
      <c r="A31" s="56"/>
      <c r="B31" s="58" t="s">
        <v>29</v>
      </c>
      <c r="C31" s="59"/>
      <c r="D31" s="73">
        <v>1885461.6076</v>
      </c>
      <c r="E31" s="73">
        <v>1269478.4373999999</v>
      </c>
      <c r="F31" s="74">
        <v>148.52253902489201</v>
      </c>
      <c r="G31" s="73">
        <v>1710954.6576</v>
      </c>
      <c r="H31" s="74">
        <v>10.1993906866466</v>
      </c>
      <c r="I31" s="73">
        <v>-77447.653399999996</v>
      </c>
      <c r="J31" s="74">
        <v>-4.1076229337060299</v>
      </c>
      <c r="K31" s="73">
        <v>-86132.902400000006</v>
      </c>
      <c r="L31" s="74">
        <v>-5.0342013458627202</v>
      </c>
      <c r="M31" s="74">
        <v>-0.100835438699904</v>
      </c>
      <c r="N31" s="73">
        <v>30449371.7128</v>
      </c>
      <c r="O31" s="73">
        <v>225226826.21630001</v>
      </c>
      <c r="P31" s="73">
        <v>41203</v>
      </c>
      <c r="Q31" s="73">
        <v>36587</v>
      </c>
      <c r="R31" s="74">
        <v>12.616503129526899</v>
      </c>
      <c r="S31" s="73">
        <v>45.760299191806403</v>
      </c>
      <c r="T31" s="73">
        <v>47.744688793833902</v>
      </c>
      <c r="U31" s="75">
        <v>-4.3364873855168398</v>
      </c>
      <c r="V31" s="40"/>
      <c r="W31" s="40"/>
    </row>
    <row r="32" spans="1:23" ht="12" thickBot="1" x14ac:dyDescent="0.2">
      <c r="A32" s="56"/>
      <c r="B32" s="58" t="s">
        <v>30</v>
      </c>
      <c r="C32" s="59"/>
      <c r="D32" s="73">
        <v>104945.3558</v>
      </c>
      <c r="E32" s="73">
        <v>200424.40280000001</v>
      </c>
      <c r="F32" s="74">
        <v>52.361565924047198</v>
      </c>
      <c r="G32" s="73">
        <v>137062.1336</v>
      </c>
      <c r="H32" s="74">
        <v>-23.4322762651055</v>
      </c>
      <c r="I32" s="73">
        <v>25353.932799999999</v>
      </c>
      <c r="J32" s="74">
        <v>24.159175607845199</v>
      </c>
      <c r="K32" s="73">
        <v>35118.216200000003</v>
      </c>
      <c r="L32" s="74">
        <v>25.622114057036701</v>
      </c>
      <c r="M32" s="74">
        <v>-0.27804041482038599</v>
      </c>
      <c r="N32" s="73">
        <v>4214550.9225000003</v>
      </c>
      <c r="O32" s="73">
        <v>24398216.027600002</v>
      </c>
      <c r="P32" s="73">
        <v>22255</v>
      </c>
      <c r="Q32" s="73">
        <v>19047</v>
      </c>
      <c r="R32" s="74">
        <v>16.842547382789899</v>
      </c>
      <c r="S32" s="73">
        <v>4.7155855223545302</v>
      </c>
      <c r="T32" s="73">
        <v>4.5809453877250998</v>
      </c>
      <c r="U32" s="75">
        <v>2.8552156246802198</v>
      </c>
      <c r="V32" s="40"/>
      <c r="W32" s="40"/>
    </row>
    <row r="33" spans="1:23" ht="12" thickBot="1" x14ac:dyDescent="0.2">
      <c r="A33" s="56"/>
      <c r="B33" s="58" t="s">
        <v>31</v>
      </c>
      <c r="C33" s="59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3">
        <v>2.0354000000000001</v>
      </c>
      <c r="O33" s="73">
        <v>172.99539999999999</v>
      </c>
      <c r="P33" s="76"/>
      <c r="Q33" s="76"/>
      <c r="R33" s="76"/>
      <c r="S33" s="76"/>
      <c r="T33" s="76"/>
      <c r="U33" s="77"/>
      <c r="V33" s="40"/>
      <c r="W33" s="40"/>
    </row>
    <row r="34" spans="1:23" ht="12" thickBot="1" x14ac:dyDescent="0.2">
      <c r="A34" s="56"/>
      <c r="B34" s="58" t="s">
        <v>71</v>
      </c>
      <c r="C34" s="59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3">
        <v>1</v>
      </c>
      <c r="P34" s="76"/>
      <c r="Q34" s="76"/>
      <c r="R34" s="76"/>
      <c r="S34" s="76"/>
      <c r="T34" s="76"/>
      <c r="U34" s="77"/>
      <c r="V34" s="40"/>
      <c r="W34" s="40"/>
    </row>
    <row r="35" spans="1:23" ht="12" customHeight="1" thickBot="1" x14ac:dyDescent="0.2">
      <c r="A35" s="56"/>
      <c r="B35" s="58" t="s">
        <v>32</v>
      </c>
      <c r="C35" s="59"/>
      <c r="D35" s="73">
        <v>140440.37539999999</v>
      </c>
      <c r="E35" s="73">
        <v>179986.9094</v>
      </c>
      <c r="F35" s="74">
        <v>78.028105415092995</v>
      </c>
      <c r="G35" s="73">
        <v>212572.63519999999</v>
      </c>
      <c r="H35" s="74">
        <v>-33.932994118520497</v>
      </c>
      <c r="I35" s="73">
        <v>14932.5026</v>
      </c>
      <c r="J35" s="74">
        <v>10.6326279443995</v>
      </c>
      <c r="K35" s="73">
        <v>15913.2719</v>
      </c>
      <c r="L35" s="74">
        <v>7.4860397176842302</v>
      </c>
      <c r="M35" s="74">
        <v>-6.1632158751715002E-2</v>
      </c>
      <c r="N35" s="73">
        <v>4054489.7574999998</v>
      </c>
      <c r="O35" s="73">
        <v>34850692.058600001</v>
      </c>
      <c r="P35" s="73">
        <v>10344</v>
      </c>
      <c r="Q35" s="73">
        <v>8739</v>
      </c>
      <c r="R35" s="74">
        <v>18.365945760384498</v>
      </c>
      <c r="S35" s="73">
        <v>13.576989114462499</v>
      </c>
      <c r="T35" s="73">
        <v>13.154510115573901</v>
      </c>
      <c r="U35" s="75">
        <v>3.1117281992853001</v>
      </c>
      <c r="V35" s="40"/>
      <c r="W35" s="40"/>
    </row>
    <row r="36" spans="1:23" ht="12" customHeight="1" thickBot="1" x14ac:dyDescent="0.2">
      <c r="A36" s="56"/>
      <c r="B36" s="58" t="s">
        <v>70</v>
      </c>
      <c r="C36" s="59"/>
      <c r="D36" s="73">
        <v>71897.490000000005</v>
      </c>
      <c r="E36" s="76"/>
      <c r="F36" s="76"/>
      <c r="G36" s="76"/>
      <c r="H36" s="76"/>
      <c r="I36" s="73">
        <v>2870.69</v>
      </c>
      <c r="J36" s="74">
        <v>3.9927541281343801</v>
      </c>
      <c r="K36" s="76"/>
      <c r="L36" s="76"/>
      <c r="M36" s="76"/>
      <c r="N36" s="73">
        <v>3137276.76</v>
      </c>
      <c r="O36" s="73">
        <v>10210742.84</v>
      </c>
      <c r="P36" s="73">
        <v>251</v>
      </c>
      <c r="Q36" s="73">
        <v>56</v>
      </c>
      <c r="R36" s="74">
        <v>348.21428571428601</v>
      </c>
      <c r="S36" s="73">
        <v>286.44418326693199</v>
      </c>
      <c r="T36" s="73">
        <v>1614.40857142857</v>
      </c>
      <c r="U36" s="75">
        <v>-463.60319592321201</v>
      </c>
      <c r="V36" s="40"/>
      <c r="W36" s="40"/>
    </row>
    <row r="37" spans="1:23" ht="12" customHeight="1" thickBot="1" x14ac:dyDescent="0.2">
      <c r="A37" s="56"/>
      <c r="B37" s="58" t="s">
        <v>36</v>
      </c>
      <c r="C37" s="59"/>
      <c r="D37" s="73">
        <v>586817.23</v>
      </c>
      <c r="E37" s="73">
        <v>297828.78909999999</v>
      </c>
      <c r="F37" s="74">
        <v>197.031734834394</v>
      </c>
      <c r="G37" s="73">
        <v>858386.92</v>
      </c>
      <c r="H37" s="74">
        <v>-31.6372120395311</v>
      </c>
      <c r="I37" s="73">
        <v>-98416.2</v>
      </c>
      <c r="J37" s="74">
        <v>-16.771184445282898</v>
      </c>
      <c r="K37" s="73">
        <v>-115162.03</v>
      </c>
      <c r="L37" s="74">
        <v>-13.4160979526575</v>
      </c>
      <c r="M37" s="74">
        <v>-0.14541103521707599</v>
      </c>
      <c r="N37" s="73">
        <v>7341463.8799999999</v>
      </c>
      <c r="O37" s="73">
        <v>89970368.170000002</v>
      </c>
      <c r="P37" s="73">
        <v>217</v>
      </c>
      <c r="Q37" s="73">
        <v>164</v>
      </c>
      <c r="R37" s="74">
        <v>32.317073170731703</v>
      </c>
      <c r="S37" s="73">
        <v>2704.22686635945</v>
      </c>
      <c r="T37" s="73">
        <v>2795.89914634146</v>
      </c>
      <c r="U37" s="75">
        <v>-3.3899626219389498</v>
      </c>
      <c r="V37" s="40"/>
      <c r="W37" s="40"/>
    </row>
    <row r="38" spans="1:23" ht="12" customHeight="1" thickBot="1" x14ac:dyDescent="0.2">
      <c r="A38" s="56"/>
      <c r="B38" s="58" t="s">
        <v>37</v>
      </c>
      <c r="C38" s="59"/>
      <c r="D38" s="73">
        <v>2557152.14</v>
      </c>
      <c r="E38" s="73">
        <v>278121.56679999997</v>
      </c>
      <c r="F38" s="74">
        <v>919.43683815030204</v>
      </c>
      <c r="G38" s="73">
        <v>739866.54</v>
      </c>
      <c r="H38" s="74">
        <v>245.62343365331799</v>
      </c>
      <c r="I38" s="73">
        <v>-329170.09000000003</v>
      </c>
      <c r="J38" s="74">
        <v>-12.8725266225263</v>
      </c>
      <c r="K38" s="73">
        <v>-20485.21</v>
      </c>
      <c r="L38" s="74">
        <v>-2.7687709732082202</v>
      </c>
      <c r="M38" s="74">
        <v>15.0686705188768</v>
      </c>
      <c r="N38" s="73">
        <v>17478060.309999999</v>
      </c>
      <c r="O38" s="73">
        <v>84369824.099999994</v>
      </c>
      <c r="P38" s="73">
        <v>986</v>
      </c>
      <c r="Q38" s="73">
        <v>739</v>
      </c>
      <c r="R38" s="74">
        <v>33.423545331529098</v>
      </c>
      <c r="S38" s="73">
        <v>2593.4605882352898</v>
      </c>
      <c r="T38" s="73">
        <v>2548.9675642760499</v>
      </c>
      <c r="U38" s="75">
        <v>1.7155851205558701</v>
      </c>
      <c r="V38" s="40"/>
      <c r="W38" s="40"/>
    </row>
    <row r="39" spans="1:23" ht="12" thickBot="1" x14ac:dyDescent="0.2">
      <c r="A39" s="56"/>
      <c r="B39" s="58" t="s">
        <v>38</v>
      </c>
      <c r="C39" s="59"/>
      <c r="D39" s="73">
        <v>581436.12</v>
      </c>
      <c r="E39" s="73">
        <v>173144.1219</v>
      </c>
      <c r="F39" s="74">
        <v>335.81048759819299</v>
      </c>
      <c r="G39" s="73">
        <v>667527.14399999997</v>
      </c>
      <c r="H39" s="74">
        <v>-12.897007226420699</v>
      </c>
      <c r="I39" s="73">
        <v>-89685.07</v>
      </c>
      <c r="J39" s="74">
        <v>-15.4247503577865</v>
      </c>
      <c r="K39" s="73">
        <v>-98025.74</v>
      </c>
      <c r="L39" s="74">
        <v>-14.684906955633901</v>
      </c>
      <c r="M39" s="74">
        <v>-8.5086529313626993E-2</v>
      </c>
      <c r="N39" s="73">
        <v>7127832.1500000004</v>
      </c>
      <c r="O39" s="73">
        <v>57777674.630000003</v>
      </c>
      <c r="P39" s="73">
        <v>353</v>
      </c>
      <c r="Q39" s="73">
        <v>326</v>
      </c>
      <c r="R39" s="74">
        <v>8.2822085889570491</v>
      </c>
      <c r="S39" s="73">
        <v>1647.12781869688</v>
      </c>
      <c r="T39" s="73">
        <v>1667.5383128834401</v>
      </c>
      <c r="U39" s="75">
        <v>-1.23915666743455</v>
      </c>
      <c r="V39" s="40"/>
      <c r="W39" s="40"/>
    </row>
    <row r="40" spans="1:23" ht="12" customHeight="1" thickBot="1" x14ac:dyDescent="0.2">
      <c r="A40" s="56"/>
      <c r="B40" s="58" t="s">
        <v>73</v>
      </c>
      <c r="C40" s="59"/>
      <c r="D40" s="73">
        <v>10.79</v>
      </c>
      <c r="E40" s="76"/>
      <c r="F40" s="76"/>
      <c r="G40" s="73">
        <v>0.47</v>
      </c>
      <c r="H40" s="74">
        <v>2195.7446808510599</v>
      </c>
      <c r="I40" s="73">
        <v>10.32</v>
      </c>
      <c r="J40" s="74">
        <v>95.644114921223405</v>
      </c>
      <c r="K40" s="73">
        <v>0.08</v>
      </c>
      <c r="L40" s="74">
        <v>17.021276595744698</v>
      </c>
      <c r="M40" s="74">
        <v>128</v>
      </c>
      <c r="N40" s="73">
        <v>545.88</v>
      </c>
      <c r="O40" s="73">
        <v>3660.1</v>
      </c>
      <c r="P40" s="73">
        <v>25</v>
      </c>
      <c r="Q40" s="73">
        <v>30</v>
      </c>
      <c r="R40" s="74">
        <v>-16.6666666666667</v>
      </c>
      <c r="S40" s="73">
        <v>0.43159999999999998</v>
      </c>
      <c r="T40" s="73">
        <v>1.4363333333333299</v>
      </c>
      <c r="U40" s="75">
        <v>-232.792709298733</v>
      </c>
      <c r="V40" s="40"/>
      <c r="W40" s="40"/>
    </row>
    <row r="41" spans="1:23" ht="12" customHeight="1" thickBot="1" x14ac:dyDescent="0.2">
      <c r="A41" s="56"/>
      <c r="B41" s="58" t="s">
        <v>33</v>
      </c>
      <c r="C41" s="59"/>
      <c r="D41" s="73">
        <v>149759.8296</v>
      </c>
      <c r="E41" s="73">
        <v>136986.3034</v>
      </c>
      <c r="F41" s="74">
        <v>109.324673987808</v>
      </c>
      <c r="G41" s="73">
        <v>312423.0846</v>
      </c>
      <c r="H41" s="74">
        <v>-52.065056334828903</v>
      </c>
      <c r="I41" s="73">
        <v>8123.8963000000003</v>
      </c>
      <c r="J41" s="74">
        <v>5.4246164152953904</v>
      </c>
      <c r="K41" s="73">
        <v>13935.9082</v>
      </c>
      <c r="L41" s="74">
        <v>4.4605885054372196</v>
      </c>
      <c r="M41" s="74">
        <v>-0.41705296968015299</v>
      </c>
      <c r="N41" s="73">
        <v>3605078.6529999999</v>
      </c>
      <c r="O41" s="73">
        <v>38777936.1382</v>
      </c>
      <c r="P41" s="73">
        <v>267</v>
      </c>
      <c r="Q41" s="73">
        <v>207</v>
      </c>
      <c r="R41" s="74">
        <v>28.985507246376802</v>
      </c>
      <c r="S41" s="73">
        <v>560.89823820224694</v>
      </c>
      <c r="T41" s="73">
        <v>728.39093333333301</v>
      </c>
      <c r="U41" s="75">
        <v>-29.8615120753316</v>
      </c>
      <c r="V41" s="40"/>
      <c r="W41" s="40"/>
    </row>
    <row r="42" spans="1:23" ht="12" thickBot="1" x14ac:dyDescent="0.2">
      <c r="A42" s="56"/>
      <c r="B42" s="58" t="s">
        <v>34</v>
      </c>
      <c r="C42" s="59"/>
      <c r="D42" s="73">
        <v>1053442.3195</v>
      </c>
      <c r="E42" s="73">
        <v>434020.04019999999</v>
      </c>
      <c r="F42" s="74">
        <v>242.71743742859601</v>
      </c>
      <c r="G42" s="73">
        <v>645467.18720000004</v>
      </c>
      <c r="H42" s="74">
        <v>63.206176919662397</v>
      </c>
      <c r="I42" s="73">
        <v>-6489.9494000000004</v>
      </c>
      <c r="J42" s="74">
        <v>-0.61607069318046304</v>
      </c>
      <c r="K42" s="73">
        <v>20138.138800000001</v>
      </c>
      <c r="L42" s="74">
        <v>3.11993222883383</v>
      </c>
      <c r="M42" s="74">
        <v>-1.3222715596736301</v>
      </c>
      <c r="N42" s="73">
        <v>13312745.1302</v>
      </c>
      <c r="O42" s="73">
        <v>98002039.871000007</v>
      </c>
      <c r="P42" s="73">
        <v>4803</v>
      </c>
      <c r="Q42" s="73">
        <v>3877</v>
      </c>
      <c r="R42" s="74">
        <v>23.884446737167899</v>
      </c>
      <c r="S42" s="73">
        <v>219.330068602957</v>
      </c>
      <c r="T42" s="73">
        <v>207.70160381738501</v>
      </c>
      <c r="U42" s="75">
        <v>5.30181058148594</v>
      </c>
      <c r="V42" s="40"/>
      <c r="W42" s="40"/>
    </row>
    <row r="43" spans="1:23" ht="12" thickBot="1" x14ac:dyDescent="0.2">
      <c r="A43" s="56"/>
      <c r="B43" s="58" t="s">
        <v>39</v>
      </c>
      <c r="C43" s="59"/>
      <c r="D43" s="73">
        <v>205383.77</v>
      </c>
      <c r="E43" s="73">
        <v>127886.8968</v>
      </c>
      <c r="F43" s="74">
        <v>160.597977696805</v>
      </c>
      <c r="G43" s="73">
        <v>296675.87599999999</v>
      </c>
      <c r="H43" s="74">
        <v>-30.7716647645459</v>
      </c>
      <c r="I43" s="73">
        <v>-23539.4</v>
      </c>
      <c r="J43" s="74">
        <v>-11.461178261554</v>
      </c>
      <c r="K43" s="73">
        <v>-30449.25</v>
      </c>
      <c r="L43" s="74">
        <v>-10.2634735289363</v>
      </c>
      <c r="M43" s="74">
        <v>-0.2269300557485</v>
      </c>
      <c r="N43" s="73">
        <v>3141335.54</v>
      </c>
      <c r="O43" s="73">
        <v>40895263.719999999</v>
      </c>
      <c r="P43" s="73">
        <v>121</v>
      </c>
      <c r="Q43" s="73">
        <v>133</v>
      </c>
      <c r="R43" s="74">
        <v>-9.0225563909774404</v>
      </c>
      <c r="S43" s="73">
        <v>1697.38652892562</v>
      </c>
      <c r="T43" s="73">
        <v>1554.79766917293</v>
      </c>
      <c r="U43" s="75">
        <v>8.4004943672400199</v>
      </c>
      <c r="V43" s="40"/>
      <c r="W43" s="40"/>
    </row>
    <row r="44" spans="1:23" ht="12" thickBot="1" x14ac:dyDescent="0.2">
      <c r="A44" s="56"/>
      <c r="B44" s="58" t="s">
        <v>40</v>
      </c>
      <c r="C44" s="59"/>
      <c r="D44" s="73">
        <v>125742.76</v>
      </c>
      <c r="E44" s="73">
        <v>26117.5556</v>
      </c>
      <c r="F44" s="74">
        <v>481.44919044414701</v>
      </c>
      <c r="G44" s="73">
        <v>91389.06</v>
      </c>
      <c r="H44" s="74">
        <v>37.590604389628297</v>
      </c>
      <c r="I44" s="73">
        <v>16733.62</v>
      </c>
      <c r="J44" s="74">
        <v>13.307819869708601</v>
      </c>
      <c r="K44" s="73">
        <v>11735.29</v>
      </c>
      <c r="L44" s="74">
        <v>12.841022765744601</v>
      </c>
      <c r="M44" s="74">
        <v>0.42592300658952598</v>
      </c>
      <c r="N44" s="73">
        <v>1443274.2</v>
      </c>
      <c r="O44" s="73">
        <v>15291932.640000001</v>
      </c>
      <c r="P44" s="73">
        <v>107</v>
      </c>
      <c r="Q44" s="73">
        <v>67</v>
      </c>
      <c r="R44" s="74">
        <v>59.701492537313399</v>
      </c>
      <c r="S44" s="73">
        <v>1175.16598130841</v>
      </c>
      <c r="T44" s="73">
        <v>1310.8308955223899</v>
      </c>
      <c r="U44" s="75">
        <v>-11.5443193873711</v>
      </c>
      <c r="V44" s="40"/>
      <c r="W44" s="40"/>
    </row>
    <row r="45" spans="1:23" ht="12" thickBot="1" x14ac:dyDescent="0.2">
      <c r="A45" s="57"/>
      <c r="B45" s="58" t="s">
        <v>35</v>
      </c>
      <c r="C45" s="59"/>
      <c r="D45" s="78">
        <v>6202.2012999999997</v>
      </c>
      <c r="E45" s="79"/>
      <c r="F45" s="79"/>
      <c r="G45" s="78">
        <v>7257.5554000000002</v>
      </c>
      <c r="H45" s="80">
        <v>-14.541454275361099</v>
      </c>
      <c r="I45" s="78">
        <v>456.72039999999998</v>
      </c>
      <c r="J45" s="80">
        <v>7.3638435437430898</v>
      </c>
      <c r="K45" s="78">
        <v>527.68489999999997</v>
      </c>
      <c r="L45" s="80">
        <v>7.2708353008231903</v>
      </c>
      <c r="M45" s="80">
        <v>-0.134482718758865</v>
      </c>
      <c r="N45" s="78">
        <v>768564.07350000006</v>
      </c>
      <c r="O45" s="78">
        <v>4531805.2843000004</v>
      </c>
      <c r="P45" s="78">
        <v>41</v>
      </c>
      <c r="Q45" s="78">
        <v>27</v>
      </c>
      <c r="R45" s="80">
        <v>51.851851851851897</v>
      </c>
      <c r="S45" s="78">
        <v>151.273202439024</v>
      </c>
      <c r="T45" s="78">
        <v>213.63806296296301</v>
      </c>
      <c r="U45" s="81">
        <v>-41.226641281079999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22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120138</v>
      </c>
      <c r="D2" s="32">
        <v>1168759.1500247901</v>
      </c>
      <c r="E2" s="32">
        <v>1036184.11771111</v>
      </c>
      <c r="F2" s="32">
        <v>132575.03231367501</v>
      </c>
      <c r="G2" s="32">
        <v>1036184.11771111</v>
      </c>
      <c r="H2" s="32">
        <v>0.113432294678389</v>
      </c>
    </row>
    <row r="3" spans="1:8" ht="14.25" x14ac:dyDescent="0.2">
      <c r="A3" s="32">
        <v>2</v>
      </c>
      <c r="B3" s="33">
        <v>13</v>
      </c>
      <c r="C3" s="32">
        <v>29772</v>
      </c>
      <c r="D3" s="32">
        <v>119995.993911739</v>
      </c>
      <c r="E3" s="32">
        <v>94231.244506913194</v>
      </c>
      <c r="F3" s="32">
        <v>25764.749404825699</v>
      </c>
      <c r="G3" s="32">
        <v>94231.244506913194</v>
      </c>
      <c r="H3" s="32">
        <v>0.21471341304757599</v>
      </c>
    </row>
    <row r="4" spans="1:8" ht="14.25" x14ac:dyDescent="0.2">
      <c r="A4" s="32">
        <v>3</v>
      </c>
      <c r="B4" s="33">
        <v>14</v>
      </c>
      <c r="C4" s="32">
        <v>141255</v>
      </c>
      <c r="D4" s="32">
        <v>207183.12705384599</v>
      </c>
      <c r="E4" s="32">
        <v>168464.32702564099</v>
      </c>
      <c r="F4" s="32">
        <v>38718.8000282051</v>
      </c>
      <c r="G4" s="32">
        <v>168464.32702564099</v>
      </c>
      <c r="H4" s="32">
        <v>0.186882013891712</v>
      </c>
    </row>
    <row r="5" spans="1:8" ht="14.25" x14ac:dyDescent="0.2">
      <c r="A5" s="32">
        <v>4</v>
      </c>
      <c r="B5" s="33">
        <v>15</v>
      </c>
      <c r="C5" s="32">
        <v>6545</v>
      </c>
      <c r="D5" s="32">
        <v>94990.6657076923</v>
      </c>
      <c r="E5" s="32">
        <v>84926.920560683793</v>
      </c>
      <c r="F5" s="32">
        <v>10063.7451470085</v>
      </c>
      <c r="G5" s="32">
        <v>84926.920560683793</v>
      </c>
      <c r="H5" s="32">
        <v>0.105944569100894</v>
      </c>
    </row>
    <row r="6" spans="1:8" ht="14.25" x14ac:dyDescent="0.2">
      <c r="A6" s="32">
        <v>5</v>
      </c>
      <c r="B6" s="33">
        <v>16</v>
      </c>
      <c r="C6" s="32">
        <v>12121</v>
      </c>
      <c r="D6" s="32">
        <v>636597.92969743605</v>
      </c>
      <c r="E6" s="32">
        <v>646670.81895555602</v>
      </c>
      <c r="F6" s="32">
        <v>-10072.8892581197</v>
      </c>
      <c r="G6" s="32">
        <v>646670.81895555602</v>
      </c>
      <c r="H6" s="32">
        <v>-1.5823000340116002E-2</v>
      </c>
    </row>
    <row r="7" spans="1:8" ht="14.25" x14ac:dyDescent="0.2">
      <c r="A7" s="32">
        <v>6</v>
      </c>
      <c r="B7" s="33">
        <v>17</v>
      </c>
      <c r="C7" s="32">
        <v>66769</v>
      </c>
      <c r="D7" s="32">
        <v>601787.80249059806</v>
      </c>
      <c r="E7" s="32">
        <v>593300.01287948701</v>
      </c>
      <c r="F7" s="32">
        <v>8487.7896111111095</v>
      </c>
      <c r="G7" s="32">
        <v>593300.01287948701</v>
      </c>
      <c r="H7" s="32">
        <v>1.4104289877566499E-2</v>
      </c>
    </row>
    <row r="8" spans="1:8" ht="14.25" x14ac:dyDescent="0.2">
      <c r="A8" s="32">
        <v>7</v>
      </c>
      <c r="B8" s="33">
        <v>18</v>
      </c>
      <c r="C8" s="32">
        <v>252333</v>
      </c>
      <c r="D8" s="32">
        <v>981353.84291538503</v>
      </c>
      <c r="E8" s="32">
        <v>947850.11553076899</v>
      </c>
      <c r="F8" s="32">
        <v>33503.727384615398</v>
      </c>
      <c r="G8" s="32">
        <v>947850.11553076899</v>
      </c>
      <c r="H8" s="32">
        <v>3.4140313024182203E-2</v>
      </c>
    </row>
    <row r="9" spans="1:8" ht="14.25" x14ac:dyDescent="0.2">
      <c r="A9" s="32">
        <v>8</v>
      </c>
      <c r="B9" s="33">
        <v>19</v>
      </c>
      <c r="C9" s="32">
        <v>73348</v>
      </c>
      <c r="D9" s="32">
        <v>235827.16255812001</v>
      </c>
      <c r="E9" s="32">
        <v>225332.02669316201</v>
      </c>
      <c r="F9" s="32">
        <v>10495.135864957299</v>
      </c>
      <c r="G9" s="32">
        <v>225332.02669316201</v>
      </c>
      <c r="H9" s="32">
        <v>4.45035073615438E-2</v>
      </c>
    </row>
    <row r="10" spans="1:8" ht="14.25" x14ac:dyDescent="0.2">
      <c r="A10" s="32">
        <v>9</v>
      </c>
      <c r="B10" s="33">
        <v>21</v>
      </c>
      <c r="C10" s="32">
        <v>549648</v>
      </c>
      <c r="D10" s="32">
        <v>2160032.3783162399</v>
      </c>
      <c r="E10" s="32">
        <v>2258509.8929734998</v>
      </c>
      <c r="F10" s="32">
        <v>-98477.514657264997</v>
      </c>
      <c r="G10" s="32">
        <v>2258509.8929734998</v>
      </c>
      <c r="H10" s="35">
        <v>-4.5590758567252997E-2</v>
      </c>
    </row>
    <row r="11" spans="1:8" ht="14.25" x14ac:dyDescent="0.2">
      <c r="A11" s="32">
        <v>10</v>
      </c>
      <c r="B11" s="33">
        <v>22</v>
      </c>
      <c r="C11" s="32">
        <v>58182</v>
      </c>
      <c r="D11" s="32">
        <v>892071.69362649601</v>
      </c>
      <c r="E11" s="32">
        <v>827722.08569829096</v>
      </c>
      <c r="F11" s="32">
        <v>64349.6079282051</v>
      </c>
      <c r="G11" s="32">
        <v>827722.08569829096</v>
      </c>
      <c r="H11" s="32">
        <v>7.2135018281555094E-2</v>
      </c>
    </row>
    <row r="12" spans="1:8" ht="14.25" x14ac:dyDescent="0.2">
      <c r="A12" s="32">
        <v>11</v>
      </c>
      <c r="B12" s="33">
        <v>23</v>
      </c>
      <c r="C12" s="32">
        <v>261980.47500000001</v>
      </c>
      <c r="D12" s="32">
        <v>1933698.4318963599</v>
      </c>
      <c r="E12" s="32">
        <v>1692160.0468554101</v>
      </c>
      <c r="F12" s="32">
        <v>241538.38504095</v>
      </c>
      <c r="G12" s="32">
        <v>1692160.0468554101</v>
      </c>
      <c r="H12" s="32">
        <v>0.12491005890927601</v>
      </c>
    </row>
    <row r="13" spans="1:8" ht="14.25" x14ac:dyDescent="0.2">
      <c r="A13" s="32">
        <v>12</v>
      </c>
      <c r="B13" s="33">
        <v>24</v>
      </c>
      <c r="C13" s="32">
        <v>28258.34</v>
      </c>
      <c r="D13" s="32">
        <v>1149776.9355504301</v>
      </c>
      <c r="E13" s="32">
        <v>1282522.1900529901</v>
      </c>
      <c r="F13" s="32">
        <v>-132745.254502564</v>
      </c>
      <c r="G13" s="32">
        <v>1282522.1900529901</v>
      </c>
      <c r="H13" s="32">
        <v>-0.115453050411918</v>
      </c>
    </row>
    <row r="14" spans="1:8" ht="14.25" x14ac:dyDescent="0.2">
      <c r="A14" s="32">
        <v>13</v>
      </c>
      <c r="B14" s="33">
        <v>25</v>
      </c>
      <c r="C14" s="32">
        <v>101986</v>
      </c>
      <c r="D14" s="32">
        <v>1360328.3636</v>
      </c>
      <c r="E14" s="32">
        <v>1296307.0852999999</v>
      </c>
      <c r="F14" s="32">
        <v>64021.278299999998</v>
      </c>
      <c r="G14" s="32">
        <v>1296307.0852999999</v>
      </c>
      <c r="H14" s="32">
        <v>4.7063106241917098E-2</v>
      </c>
    </row>
    <row r="15" spans="1:8" ht="14.25" x14ac:dyDescent="0.2">
      <c r="A15" s="32">
        <v>14</v>
      </c>
      <c r="B15" s="33">
        <v>26</v>
      </c>
      <c r="C15" s="32">
        <v>70911</v>
      </c>
      <c r="D15" s="32">
        <v>379697.49647176499</v>
      </c>
      <c r="E15" s="32">
        <v>339889.62595382298</v>
      </c>
      <c r="F15" s="32">
        <v>39807.870517941199</v>
      </c>
      <c r="G15" s="32">
        <v>339889.62595382298</v>
      </c>
      <c r="H15" s="32">
        <v>0.10484101393305199</v>
      </c>
    </row>
    <row r="16" spans="1:8" ht="14.25" x14ac:dyDescent="0.2">
      <c r="A16" s="32">
        <v>15</v>
      </c>
      <c r="B16" s="33">
        <v>27</v>
      </c>
      <c r="C16" s="32">
        <v>252921.53</v>
      </c>
      <c r="D16" s="32">
        <v>1677841.8005316199</v>
      </c>
      <c r="E16" s="32">
        <v>1475719.2119948701</v>
      </c>
      <c r="F16" s="32">
        <v>202122.58853675201</v>
      </c>
      <c r="G16" s="32">
        <v>1475719.2119948701</v>
      </c>
      <c r="H16" s="32">
        <v>0.120465820122439</v>
      </c>
    </row>
    <row r="17" spans="1:8" ht="14.25" x14ac:dyDescent="0.2">
      <c r="A17" s="32">
        <v>16</v>
      </c>
      <c r="B17" s="33">
        <v>29</v>
      </c>
      <c r="C17" s="32">
        <v>382188</v>
      </c>
      <c r="D17" s="32">
        <v>4893308.24607863</v>
      </c>
      <c r="E17" s="32">
        <v>4737084.0267675202</v>
      </c>
      <c r="F17" s="32">
        <v>156224.219311111</v>
      </c>
      <c r="G17" s="32">
        <v>4737084.0267675202</v>
      </c>
      <c r="H17" s="32">
        <v>3.1926094056368703E-2</v>
      </c>
    </row>
    <row r="18" spans="1:8" ht="14.25" x14ac:dyDescent="0.2">
      <c r="A18" s="32">
        <v>17</v>
      </c>
      <c r="B18" s="33">
        <v>31</v>
      </c>
      <c r="C18" s="32">
        <v>35147.159</v>
      </c>
      <c r="D18" s="32">
        <v>271498.26312819001</v>
      </c>
      <c r="E18" s="32">
        <v>230011.62202361599</v>
      </c>
      <c r="F18" s="32">
        <v>41486.641104574403</v>
      </c>
      <c r="G18" s="32">
        <v>230011.62202361599</v>
      </c>
      <c r="H18" s="32">
        <v>0.15280628548620301</v>
      </c>
    </row>
    <row r="19" spans="1:8" ht="14.25" x14ac:dyDescent="0.2">
      <c r="A19" s="32">
        <v>18</v>
      </c>
      <c r="B19" s="33">
        <v>32</v>
      </c>
      <c r="C19" s="32">
        <v>19613.583999999999</v>
      </c>
      <c r="D19" s="32">
        <v>271794.62364566198</v>
      </c>
      <c r="E19" s="32">
        <v>258876.17715468199</v>
      </c>
      <c r="F19" s="32">
        <v>12918.446490980499</v>
      </c>
      <c r="G19" s="32">
        <v>258876.17715468199</v>
      </c>
      <c r="H19" s="32">
        <v>4.7530176711009099E-2</v>
      </c>
    </row>
    <row r="20" spans="1:8" ht="14.25" x14ac:dyDescent="0.2">
      <c r="A20" s="32">
        <v>19</v>
      </c>
      <c r="B20" s="33">
        <v>33</v>
      </c>
      <c r="C20" s="32">
        <v>83510.365999999995</v>
      </c>
      <c r="D20" s="32">
        <v>909069.41717500903</v>
      </c>
      <c r="E20" s="32">
        <v>789535.577392234</v>
      </c>
      <c r="F20" s="32">
        <v>119533.83978277601</v>
      </c>
      <c r="G20" s="32">
        <v>789535.577392234</v>
      </c>
      <c r="H20" s="32">
        <v>0.13149033233813401</v>
      </c>
    </row>
    <row r="21" spans="1:8" ht="14.25" x14ac:dyDescent="0.2">
      <c r="A21" s="32">
        <v>20</v>
      </c>
      <c r="B21" s="33">
        <v>34</v>
      </c>
      <c r="C21" s="32">
        <v>39837.817000000003</v>
      </c>
      <c r="D21" s="32">
        <v>200027.24383051999</v>
      </c>
      <c r="E21" s="32">
        <v>142030.60168621599</v>
      </c>
      <c r="F21" s="32">
        <v>57996.6421443039</v>
      </c>
      <c r="G21" s="32">
        <v>142030.60168621599</v>
      </c>
      <c r="H21" s="32">
        <v>0.28994371483438403</v>
      </c>
    </row>
    <row r="22" spans="1:8" ht="14.25" x14ac:dyDescent="0.2">
      <c r="A22" s="32">
        <v>21</v>
      </c>
      <c r="B22" s="33">
        <v>35</v>
      </c>
      <c r="C22" s="32">
        <v>34950.014999999999</v>
      </c>
      <c r="D22" s="32">
        <v>858772.03778230096</v>
      </c>
      <c r="E22" s="32">
        <v>862985.60699469002</v>
      </c>
      <c r="F22" s="32">
        <v>-4213.5692123893796</v>
      </c>
      <c r="G22" s="32">
        <v>862985.60699469002</v>
      </c>
      <c r="H22" s="32">
        <v>-4.9065049011965201E-3</v>
      </c>
    </row>
    <row r="23" spans="1:8" ht="14.25" x14ac:dyDescent="0.2">
      <c r="A23" s="32">
        <v>22</v>
      </c>
      <c r="B23" s="33">
        <v>36</v>
      </c>
      <c r="C23" s="32">
        <v>286879.43599999999</v>
      </c>
      <c r="D23" s="32">
        <v>839272.10806194704</v>
      </c>
      <c r="E23" s="32">
        <v>738546.15246457304</v>
      </c>
      <c r="F23" s="32">
        <v>100725.95559737401</v>
      </c>
      <c r="G23" s="32">
        <v>738546.15246457304</v>
      </c>
      <c r="H23" s="32">
        <v>0.12001585019901501</v>
      </c>
    </row>
    <row r="24" spans="1:8" ht="14.25" x14ac:dyDescent="0.2">
      <c r="A24" s="32">
        <v>23</v>
      </c>
      <c r="B24" s="33">
        <v>37</v>
      </c>
      <c r="C24" s="32">
        <v>189447.15299999999</v>
      </c>
      <c r="D24" s="32">
        <v>1683533.4667610601</v>
      </c>
      <c r="E24" s="32">
        <v>1554222.1393341101</v>
      </c>
      <c r="F24" s="32">
        <v>129311.327426955</v>
      </c>
      <c r="G24" s="32">
        <v>1554222.1393341101</v>
      </c>
      <c r="H24" s="32">
        <v>7.6809478385800101E-2</v>
      </c>
    </row>
    <row r="25" spans="1:8" ht="14.25" x14ac:dyDescent="0.2">
      <c r="A25" s="32">
        <v>24</v>
      </c>
      <c r="B25" s="33">
        <v>38</v>
      </c>
      <c r="C25" s="32">
        <v>457535.72499999998</v>
      </c>
      <c r="D25" s="32">
        <v>1885462.0145026499</v>
      </c>
      <c r="E25" s="32">
        <v>1962909.14065398</v>
      </c>
      <c r="F25" s="32">
        <v>-77447.126151327393</v>
      </c>
      <c r="G25" s="32">
        <v>1962909.14065398</v>
      </c>
      <c r="H25" s="32">
        <v>-4.1075940833396399E-2</v>
      </c>
    </row>
    <row r="26" spans="1:8" ht="14.25" x14ac:dyDescent="0.2">
      <c r="A26" s="32">
        <v>25</v>
      </c>
      <c r="B26" s="33">
        <v>39</v>
      </c>
      <c r="C26" s="32">
        <v>64995.718000000001</v>
      </c>
      <c r="D26" s="32">
        <v>104945.268499584</v>
      </c>
      <c r="E26" s="32">
        <v>79591.412104889605</v>
      </c>
      <c r="F26" s="32">
        <v>25353.856394694401</v>
      </c>
      <c r="G26" s="32">
        <v>79591.412104889605</v>
      </c>
      <c r="H26" s="32">
        <v>0.241591229001381</v>
      </c>
    </row>
    <row r="27" spans="1:8" ht="14.25" x14ac:dyDescent="0.2">
      <c r="A27" s="32">
        <v>26</v>
      </c>
      <c r="B27" s="33">
        <v>42</v>
      </c>
      <c r="C27" s="32">
        <v>7810.3519999999999</v>
      </c>
      <c r="D27" s="32">
        <v>140440.37409999999</v>
      </c>
      <c r="E27" s="32">
        <v>125507.8628</v>
      </c>
      <c r="F27" s="32">
        <v>14932.5113</v>
      </c>
      <c r="G27" s="32">
        <v>125507.8628</v>
      </c>
      <c r="H27" s="32">
        <v>0.106326342376213</v>
      </c>
    </row>
    <row r="28" spans="1:8" ht="14.25" x14ac:dyDescent="0.2">
      <c r="A28" s="32">
        <v>27</v>
      </c>
      <c r="B28" s="33">
        <v>75</v>
      </c>
      <c r="C28" s="32">
        <v>273</v>
      </c>
      <c r="D28" s="32">
        <v>149759.829059829</v>
      </c>
      <c r="E28" s="32">
        <v>141635.931623932</v>
      </c>
      <c r="F28" s="32">
        <v>8123.8974358974401</v>
      </c>
      <c r="G28" s="32">
        <v>141635.931623932</v>
      </c>
      <c r="H28" s="32">
        <v>5.4246171933408999E-2</v>
      </c>
    </row>
    <row r="29" spans="1:8" ht="14.25" x14ac:dyDescent="0.2">
      <c r="A29" s="32">
        <v>28</v>
      </c>
      <c r="B29" s="33">
        <v>76</v>
      </c>
      <c r="C29" s="32">
        <v>5118</v>
      </c>
      <c r="D29" s="32">
        <v>1053442.3176581201</v>
      </c>
      <c r="E29" s="32">
        <v>1059932.2695188001</v>
      </c>
      <c r="F29" s="32">
        <v>-6489.9518606837601</v>
      </c>
      <c r="G29" s="32">
        <v>1059932.2695188001</v>
      </c>
      <c r="H29" s="32">
        <v>-6.1607092784267499E-3</v>
      </c>
    </row>
    <row r="30" spans="1:8" ht="14.25" x14ac:dyDescent="0.2">
      <c r="A30" s="32">
        <v>29</v>
      </c>
      <c r="B30" s="33">
        <v>99</v>
      </c>
      <c r="C30" s="32">
        <v>41</v>
      </c>
      <c r="D30" s="32">
        <v>6202.2010437939598</v>
      </c>
      <c r="E30" s="32">
        <v>5745.4800695862596</v>
      </c>
      <c r="F30" s="32">
        <v>456.72097420770001</v>
      </c>
      <c r="G30" s="32">
        <v>5745.4800695862596</v>
      </c>
      <c r="H30" s="32">
        <v>7.3638531060630993E-2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59</v>
      </c>
      <c r="D32" s="38">
        <v>71897.490000000005</v>
      </c>
      <c r="E32" s="38">
        <v>69026.8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207</v>
      </c>
      <c r="D33" s="38">
        <v>586817.23</v>
      </c>
      <c r="E33" s="38">
        <v>685233.43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942</v>
      </c>
      <c r="D34" s="38">
        <v>2557152.14</v>
      </c>
      <c r="E34" s="38">
        <v>2886322.23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329</v>
      </c>
      <c r="D35" s="38">
        <v>581436.12</v>
      </c>
      <c r="E35" s="38">
        <v>671121.19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58</v>
      </c>
      <c r="D36" s="38">
        <v>10.79</v>
      </c>
      <c r="E36" s="38">
        <v>0.47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117</v>
      </c>
      <c r="D37" s="38">
        <v>205383.77</v>
      </c>
      <c r="E37" s="38">
        <v>228923.17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99</v>
      </c>
      <c r="D38" s="38">
        <v>125742.76</v>
      </c>
      <c r="E38" s="38">
        <v>109009.14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2015-06-28T00:02:33Z</dcterms:modified>
</cp:coreProperties>
</file>