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<sst xmlns="http://schemas.openxmlformats.org/spreadsheetml/2006/main" count="121" uniqueCount="80">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</sst>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16312139.0583</v>
      </c>
      <c r="F3" s="25">
        <f>RA!I7</f>
        <v>1296695.4846000001</v>
      </c>
      <c r="G3" s="16">
        <f>SUM(G4:G42)</f>
        <v>15015443.573699996</v>
      </c>
      <c r="H3" s="27">
        <f>RA!J7</f>
        <v>7.9492669843334296</v>
      </c>
      <c r="I3" s="20">
        <f>SUM(I4:I42)</f>
        <v>16312145.493748646</v>
      </c>
      <c r="J3" s="21">
        <f>SUM(J4:J42)</f>
        <v>15015443.579348173</v>
      </c>
      <c r="K3" s="22">
        <f>E3-I3</f>
        <v>-6.4354486465454102</v>
      </c>
      <c r="L3" s="22">
        <f>G3-J3</f>
        <v>-5.6481771171092987E-3</v>
      </c>
    </row>
    <row r="4" spans="1:13">
      <c r="A4" s="69">
        <f>RA!A8</f>
        <v>42654</v>
      </c>
      <c r="B4" s="12">
        <v>12</v>
      </c>
      <c r="C4" s="67" t="s">
        <v>6</v>
      </c>
      <c r="D4" s="67"/>
      <c r="E4" s="15">
        <f>VLOOKUP(C4,RA!B8:D35,3,0)</f>
        <v>539570.46059999999</v>
      </c>
      <c r="F4" s="25">
        <f>VLOOKUP(C4,RA!B8:I38,8,0)</f>
        <v>135146.43659999999</v>
      </c>
      <c r="G4" s="16">
        <f t="shared" ref="G4:G42" si="0">E4-F4</f>
        <v>404424.02399999998</v>
      </c>
      <c r="H4" s="27">
        <f>RA!J8</f>
        <v>25.0470413909831</v>
      </c>
      <c r="I4" s="20">
        <f>VLOOKUP(B4,RMS!B:D,3,FALSE)</f>
        <v>539571.00549914502</v>
      </c>
      <c r="J4" s="21">
        <f>VLOOKUP(B4,RMS!B:E,4,FALSE)</f>
        <v>404424.03503589699</v>
      </c>
      <c r="K4" s="22">
        <f t="shared" ref="K4:K42" si="1">E4-I4</f>
        <v>-0.54489914502482861</v>
      </c>
      <c r="L4" s="22">
        <f t="shared" ref="L4:L42" si="2">G4-J4</f>
        <v>-1.1035897012334317E-2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54978.093999999997</v>
      </c>
      <c r="F5" s="25">
        <f>VLOOKUP(C5,RA!B9:I39,8,0)</f>
        <v>12438.869000000001</v>
      </c>
      <c r="G5" s="16">
        <f t="shared" si="0"/>
        <v>42539.224999999999</v>
      </c>
      <c r="H5" s="27">
        <f>RA!J9</f>
        <v>22.625136840866102</v>
      </c>
      <c r="I5" s="20">
        <f>VLOOKUP(B5,RMS!B:D,3,FALSE)</f>
        <v>54978.117820512802</v>
      </c>
      <c r="J5" s="21">
        <f>VLOOKUP(B5,RMS!B:E,4,FALSE)</f>
        <v>42539.214402564103</v>
      </c>
      <c r="K5" s="22">
        <f t="shared" si="1"/>
        <v>-2.3820512804377358E-2</v>
      </c>
      <c r="L5" s="22">
        <f t="shared" si="2"/>
        <v>1.0597435895761009E-2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77330.942500000005</v>
      </c>
      <c r="F6" s="25">
        <f>VLOOKUP(C6,RA!B10:I40,8,0)</f>
        <v>25952.105200000002</v>
      </c>
      <c r="G6" s="16">
        <f t="shared" si="0"/>
        <v>51378.837299999999</v>
      </c>
      <c r="H6" s="27">
        <f>RA!J10</f>
        <v>33.5597942570013</v>
      </c>
      <c r="I6" s="20">
        <f>VLOOKUP(B6,RMS!B:D,3,FALSE)</f>
        <v>77332.883622048306</v>
      </c>
      <c r="J6" s="21">
        <f>VLOOKUP(B6,RMS!B:E,4,FALSE)</f>
        <v>51378.838724616202</v>
      </c>
      <c r="K6" s="22">
        <f>E6-I6</f>
        <v>-1.9411220483016223</v>
      </c>
      <c r="L6" s="22">
        <f t="shared" si="2"/>
        <v>-1.424616202712059E-3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37989.2209</v>
      </c>
      <c r="F7" s="25">
        <f>VLOOKUP(C7,RA!B11:I41,8,0)</f>
        <v>8973.3119000000006</v>
      </c>
      <c r="G7" s="16">
        <f t="shared" si="0"/>
        <v>29015.909</v>
      </c>
      <c r="H7" s="27">
        <f>RA!J11</f>
        <v>23.6206789384301</v>
      </c>
      <c r="I7" s="20">
        <f>VLOOKUP(B7,RMS!B:D,3,FALSE)</f>
        <v>37989.249374790103</v>
      </c>
      <c r="J7" s="21">
        <f>VLOOKUP(B7,RMS!B:E,4,FALSE)</f>
        <v>29015.9099454731</v>
      </c>
      <c r="K7" s="22">
        <f t="shared" si="1"/>
        <v>-2.8474790102336556E-2</v>
      </c>
      <c r="L7" s="22">
        <f t="shared" si="2"/>
        <v>-9.4547310072812252E-4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176732.48199999999</v>
      </c>
      <c r="F8" s="25">
        <f>VLOOKUP(C8,RA!B12:I42,8,0)</f>
        <v>35970.882700000002</v>
      </c>
      <c r="G8" s="16">
        <f t="shared" si="0"/>
        <v>140761.5993</v>
      </c>
      <c r="H8" s="27">
        <f>RA!J12</f>
        <v>20.3532945913134</v>
      </c>
      <c r="I8" s="20">
        <f>VLOOKUP(B8,RMS!B:D,3,FALSE)</f>
        <v>176732.484353846</v>
      </c>
      <c r="J8" s="21">
        <f>VLOOKUP(B8,RMS!B:E,4,FALSE)</f>
        <v>140761.60090256401</v>
      </c>
      <c r="K8" s="22">
        <f t="shared" si="1"/>
        <v>-2.3538460081908852E-3</v>
      </c>
      <c r="L8" s="22">
        <f t="shared" si="2"/>
        <v>-1.6025640070438385E-3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224137.15</v>
      </c>
      <c r="F9" s="25">
        <f>VLOOKUP(C9,RA!B13:I43,8,0)</f>
        <v>63810.327700000002</v>
      </c>
      <c r="G9" s="16">
        <f t="shared" si="0"/>
        <v>160326.8223</v>
      </c>
      <c r="H9" s="27">
        <f>RA!J13</f>
        <v>28.469322332330901</v>
      </c>
      <c r="I9" s="20">
        <f>VLOOKUP(B9,RMS!B:D,3,FALSE)</f>
        <v>224137.33671965799</v>
      </c>
      <c r="J9" s="21">
        <f>VLOOKUP(B9,RMS!B:E,4,FALSE)</f>
        <v>160326.819557265</v>
      </c>
      <c r="K9" s="22">
        <f t="shared" si="1"/>
        <v>-0.18671965799876489</v>
      </c>
      <c r="L9" s="22">
        <f t="shared" si="2"/>
        <v>2.7427349996287376E-3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111668.5303</v>
      </c>
      <c r="F10" s="25">
        <f>VLOOKUP(C10,RA!B14:I43,8,0)</f>
        <v>21041.122899999998</v>
      </c>
      <c r="G10" s="16">
        <f t="shared" si="0"/>
        <v>90627.407399999996</v>
      </c>
      <c r="H10" s="27">
        <f>RA!J14</f>
        <v>18.842482159900001</v>
      </c>
      <c r="I10" s="20">
        <f>VLOOKUP(B10,RMS!B:D,3,FALSE)</f>
        <v>111668.522625641</v>
      </c>
      <c r="J10" s="21">
        <f>VLOOKUP(B10,RMS!B:E,4,FALSE)</f>
        <v>90627.403367521401</v>
      </c>
      <c r="K10" s="22">
        <f t="shared" si="1"/>
        <v>7.6743590034311637E-3</v>
      </c>
      <c r="L10" s="22">
        <f t="shared" si="2"/>
        <v>4.032478595036082E-3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93694.873600000006</v>
      </c>
      <c r="F11" s="25">
        <f>VLOOKUP(C11,RA!B15:I44,8,0)</f>
        <v>14048.6595</v>
      </c>
      <c r="G11" s="16">
        <f t="shared" si="0"/>
        <v>79646.214100000012</v>
      </c>
      <c r="H11" s="27">
        <f>RA!J15</f>
        <v>14.994053527385301</v>
      </c>
      <c r="I11" s="20">
        <f>VLOOKUP(B11,RMS!B:D,3,FALSE)</f>
        <v>93694.961172649593</v>
      </c>
      <c r="J11" s="21">
        <f>VLOOKUP(B11,RMS!B:E,4,FALSE)</f>
        <v>79646.2145529915</v>
      </c>
      <c r="K11" s="22">
        <f t="shared" si="1"/>
        <v>-8.7572649586945772E-2</v>
      </c>
      <c r="L11" s="22">
        <f t="shared" si="2"/>
        <v>-4.5299148769117892E-4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837022.55850000004</v>
      </c>
      <c r="F12" s="25">
        <f>VLOOKUP(C12,RA!B16:I45,8,0)</f>
        <v>-66099.956900000005</v>
      </c>
      <c r="G12" s="16">
        <f t="shared" si="0"/>
        <v>903122.51540000003</v>
      </c>
      <c r="H12" s="27">
        <f>RA!J16</f>
        <v>-7.8970341036513396</v>
      </c>
      <c r="I12" s="20">
        <f>VLOOKUP(B12,RMS!B:D,3,FALSE)</f>
        <v>837022.13406495703</v>
      </c>
      <c r="J12" s="21">
        <f>VLOOKUP(B12,RMS!B:E,4,FALSE)</f>
        <v>903122.51540000003</v>
      </c>
      <c r="K12" s="22">
        <f t="shared" si="1"/>
        <v>0.42443504300899804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474867.1789</v>
      </c>
      <c r="F13" s="25">
        <f>VLOOKUP(C13,RA!B17:I46,8,0)</f>
        <v>61155.326200000003</v>
      </c>
      <c r="G13" s="16">
        <f t="shared" si="0"/>
        <v>413711.85269999999</v>
      </c>
      <c r="H13" s="27">
        <f>RA!J17</f>
        <v>12.878406619228199</v>
      </c>
      <c r="I13" s="20">
        <f>VLOOKUP(B13,RMS!B:D,3,FALSE)</f>
        <v>474867.21952393203</v>
      </c>
      <c r="J13" s="21">
        <f>VLOOKUP(B13,RMS!B:E,4,FALSE)</f>
        <v>413711.85635128198</v>
      </c>
      <c r="K13" s="22">
        <f t="shared" si="1"/>
        <v>-4.0623932029120624E-2</v>
      </c>
      <c r="L13" s="22">
        <f t="shared" si="2"/>
        <v>-3.6512819933705032E-3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1293260.5373</v>
      </c>
      <c r="F14" s="25">
        <f>VLOOKUP(C14,RA!B18:I47,8,0)</f>
        <v>145523.83259999999</v>
      </c>
      <c r="G14" s="16">
        <f t="shared" si="0"/>
        <v>1147736.7046999999</v>
      </c>
      <c r="H14" s="27">
        <f>RA!J18</f>
        <v>11.252476079090499</v>
      </c>
      <c r="I14" s="20">
        <f>VLOOKUP(B14,RMS!B:D,3,FALSE)</f>
        <v>1293260.8465128201</v>
      </c>
      <c r="J14" s="21">
        <f>VLOOKUP(B14,RMS!B:E,4,FALSE)</f>
        <v>1147736.69348803</v>
      </c>
      <c r="K14" s="22">
        <f t="shared" si="1"/>
        <v>-0.30921282013878226</v>
      </c>
      <c r="L14" s="22">
        <f t="shared" si="2"/>
        <v>1.1211969889700413E-2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476657.45899999997</v>
      </c>
      <c r="F15" s="25">
        <f>VLOOKUP(C15,RA!B19:I48,8,0)</f>
        <v>25935.2536</v>
      </c>
      <c r="G15" s="16">
        <f t="shared" si="0"/>
        <v>450722.20539999998</v>
      </c>
      <c r="H15" s="27">
        <f>RA!J19</f>
        <v>5.4410673976256803</v>
      </c>
      <c r="I15" s="20">
        <f>VLOOKUP(B15,RMS!B:D,3,FALSE)</f>
        <v>476657.419302564</v>
      </c>
      <c r="J15" s="21">
        <f>VLOOKUP(B15,RMS!B:E,4,FALSE)</f>
        <v>450722.20653162402</v>
      </c>
      <c r="K15" s="22">
        <f t="shared" si="1"/>
        <v>3.9697435975540429E-2</v>
      </c>
      <c r="L15" s="22">
        <f t="shared" si="2"/>
        <v>-1.1316240415908396E-3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1114845.9532999999</v>
      </c>
      <c r="F16" s="25">
        <f>VLOOKUP(C16,RA!B20:I49,8,0)</f>
        <v>89762.654999999999</v>
      </c>
      <c r="G16" s="16">
        <f t="shared" si="0"/>
        <v>1025083.2982999999</v>
      </c>
      <c r="H16" s="27">
        <f>RA!J20</f>
        <v>8.0515747251266507</v>
      </c>
      <c r="I16" s="20">
        <f>VLOOKUP(B16,RMS!B:D,3,FALSE)</f>
        <v>1114845.9332000001</v>
      </c>
      <c r="J16" s="21">
        <f>VLOOKUP(B16,RMS!B:E,4,FALSE)</f>
        <v>1025083.2983</v>
      </c>
      <c r="K16" s="22">
        <f t="shared" si="1"/>
        <v>2.0099999848753214E-2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299034.6593</v>
      </c>
      <c r="F17" s="25">
        <f>VLOOKUP(C17,RA!B21:I50,8,0)</f>
        <v>36050.580699999999</v>
      </c>
      <c r="G17" s="16">
        <f t="shared" si="0"/>
        <v>262984.07860000001</v>
      </c>
      <c r="H17" s="27">
        <f>RA!J21</f>
        <v>12.0556529414983</v>
      </c>
      <c r="I17" s="20">
        <f>VLOOKUP(B17,RMS!B:D,3,FALSE)</f>
        <v>299034.29668324598</v>
      </c>
      <c r="J17" s="21">
        <f>VLOOKUP(B17,RMS!B:E,4,FALSE)</f>
        <v>262984.07861243503</v>
      </c>
      <c r="K17" s="22">
        <f t="shared" si="1"/>
        <v>0.36261675402056426</v>
      </c>
      <c r="L17" s="22">
        <f t="shared" si="2"/>
        <v>-1.2435019016265869E-5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1045837.6934</v>
      </c>
      <c r="F18" s="25">
        <f>VLOOKUP(C18,RA!B22:I51,8,0)</f>
        <v>44631.5749</v>
      </c>
      <c r="G18" s="16">
        <f t="shared" si="0"/>
        <v>1001206.1185</v>
      </c>
      <c r="H18" s="27">
        <f>RA!J22</f>
        <v>4.2675431552771403</v>
      </c>
      <c r="I18" s="20">
        <f>VLOOKUP(B18,RMS!B:D,3,FALSE)</f>
        <v>1045839.17800708</v>
      </c>
      <c r="J18" s="21">
        <f>VLOOKUP(B18,RMS!B:E,4,FALSE)</f>
        <v>1001206.11621858</v>
      </c>
      <c r="K18" s="22">
        <f t="shared" si="1"/>
        <v>-1.4846070799976587</v>
      </c>
      <c r="L18" s="22">
        <f t="shared" si="2"/>
        <v>2.2814199328422546E-3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2201826.8207999999</v>
      </c>
      <c r="F19" s="25">
        <f>VLOOKUP(C19,RA!B23:I52,8,0)</f>
        <v>230112.00570000001</v>
      </c>
      <c r="G19" s="16">
        <f t="shared" si="0"/>
        <v>1971714.8150999998</v>
      </c>
      <c r="H19" s="27">
        <f>RA!J23</f>
        <v>10.450958428074401</v>
      </c>
      <c r="I19" s="20">
        <f>VLOOKUP(B19,RMS!B:D,3,FALSE)</f>
        <v>2201828.12717778</v>
      </c>
      <c r="J19" s="21">
        <f>VLOOKUP(B19,RMS!B:E,4,FALSE)</f>
        <v>1971714.8381974399</v>
      </c>
      <c r="K19" s="22">
        <f t="shared" si="1"/>
        <v>-1.3063777801580727</v>
      </c>
      <c r="L19" s="22">
        <f t="shared" si="2"/>
        <v>-2.3097440134733915E-2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230844.3303</v>
      </c>
      <c r="F20" s="25">
        <f>VLOOKUP(C20,RA!B24:I53,8,0)</f>
        <v>37359.752699999997</v>
      </c>
      <c r="G20" s="16">
        <f t="shared" si="0"/>
        <v>193484.57760000002</v>
      </c>
      <c r="H20" s="27">
        <f>RA!J24</f>
        <v>16.183959403052299</v>
      </c>
      <c r="I20" s="20">
        <f>VLOOKUP(B20,RMS!B:D,3,FALSE)</f>
        <v>230844.371602798</v>
      </c>
      <c r="J20" s="21">
        <f>VLOOKUP(B20,RMS!B:E,4,FALSE)</f>
        <v>193484.57890103199</v>
      </c>
      <c r="K20" s="22">
        <f t="shared" si="1"/>
        <v>-4.1302797995740548E-2</v>
      </c>
      <c r="L20" s="22">
        <f t="shared" si="2"/>
        <v>-1.3010319671593606E-3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277172.61660000001</v>
      </c>
      <c r="F21" s="25">
        <f>VLOOKUP(C21,RA!B25:I54,8,0)</f>
        <v>22011.325400000002</v>
      </c>
      <c r="G21" s="16">
        <f t="shared" si="0"/>
        <v>255161.29120000001</v>
      </c>
      <c r="H21" s="27">
        <f>RA!J25</f>
        <v>7.9413780733489698</v>
      </c>
      <c r="I21" s="20">
        <f>VLOOKUP(B21,RMS!B:D,3,FALSE)</f>
        <v>277172.61306356598</v>
      </c>
      <c r="J21" s="21">
        <f>VLOOKUP(B21,RMS!B:E,4,FALSE)</f>
        <v>255161.28155906501</v>
      </c>
      <c r="K21" s="22">
        <f t="shared" si="1"/>
        <v>3.5364340292289853E-3</v>
      </c>
      <c r="L21" s="22">
        <f t="shared" si="2"/>
        <v>9.6409349935129285E-3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560093.7781</v>
      </c>
      <c r="F22" s="25">
        <f>VLOOKUP(C22,RA!B26:I55,8,0)</f>
        <v>121521.6811</v>
      </c>
      <c r="G22" s="16">
        <f t="shared" si="0"/>
        <v>438572.09700000001</v>
      </c>
      <c r="H22" s="27">
        <f>RA!J26</f>
        <v>21.696666853225299</v>
      </c>
      <c r="I22" s="20">
        <f>VLOOKUP(B22,RMS!B:D,3,FALSE)</f>
        <v>560093.80652287998</v>
      </c>
      <c r="J22" s="21">
        <f>VLOOKUP(B22,RMS!B:E,4,FALSE)</f>
        <v>438572.10045111302</v>
      </c>
      <c r="K22" s="22">
        <f t="shared" si="1"/>
        <v>-2.8422879986464977E-2</v>
      </c>
      <c r="L22" s="22">
        <f t="shared" si="2"/>
        <v>-3.4511130070313811E-3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211028.02549999999</v>
      </c>
      <c r="F23" s="25">
        <f>VLOOKUP(C23,RA!B27:I56,8,0)</f>
        <v>48638.3243</v>
      </c>
      <c r="G23" s="16">
        <f t="shared" si="0"/>
        <v>162389.70119999998</v>
      </c>
      <c r="H23" s="27">
        <f>RA!J27</f>
        <v>23.048277206195099</v>
      </c>
      <c r="I23" s="20">
        <f>VLOOKUP(B23,RMS!B:D,3,FALSE)</f>
        <v>211027.882776318</v>
      </c>
      <c r="J23" s="21">
        <f>VLOOKUP(B23,RMS!B:E,4,FALSE)</f>
        <v>162389.709421932</v>
      </c>
      <c r="K23" s="22">
        <f t="shared" si="1"/>
        <v>0.14272368198726326</v>
      </c>
      <c r="L23" s="22">
        <f t="shared" si="2"/>
        <v>-8.2219320174772292E-3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974586.95140000002</v>
      </c>
      <c r="F24" s="25">
        <f>VLOOKUP(C24,RA!B28:I57,8,0)</f>
        <v>54481.392899999999</v>
      </c>
      <c r="G24" s="16">
        <f t="shared" si="0"/>
        <v>920105.55850000004</v>
      </c>
      <c r="H24" s="27">
        <f>RA!J28</f>
        <v>5.5902034007060299</v>
      </c>
      <c r="I24" s="20">
        <f>VLOOKUP(B24,RMS!B:D,3,FALSE)</f>
        <v>974587.01917079603</v>
      </c>
      <c r="J24" s="21">
        <f>VLOOKUP(B24,RMS!B:E,4,FALSE)</f>
        <v>920105.57116283197</v>
      </c>
      <c r="K24" s="22">
        <f t="shared" si="1"/>
        <v>-6.7770796013064682E-2</v>
      </c>
      <c r="L24" s="22">
        <f t="shared" si="2"/>
        <v>-1.2662831926718354E-2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682746.34719999996</v>
      </c>
      <c r="F25" s="25">
        <f>VLOOKUP(C25,RA!B29:I58,8,0)</f>
        <v>94689.859800000006</v>
      </c>
      <c r="G25" s="16">
        <f t="shared" si="0"/>
        <v>588056.48739999998</v>
      </c>
      <c r="H25" s="27">
        <f>RA!J29</f>
        <v>13.868966152412399</v>
      </c>
      <c r="I25" s="20">
        <f>VLOOKUP(B25,RMS!B:D,3,FALSE)</f>
        <v>682747.81293893803</v>
      </c>
      <c r="J25" s="21">
        <f>VLOOKUP(B25,RMS!B:E,4,FALSE)</f>
        <v>588056.47861362097</v>
      </c>
      <c r="K25" s="22">
        <f t="shared" si="1"/>
        <v>-1.4657389380736277</v>
      </c>
      <c r="L25" s="22">
        <f t="shared" si="2"/>
        <v>8.7863790104165673E-3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984953.32620000001</v>
      </c>
      <c r="F26" s="25">
        <f>VLOOKUP(C26,RA!B30:I59,8,0)</f>
        <v>107908.50410000001</v>
      </c>
      <c r="G26" s="16">
        <f t="shared" si="0"/>
        <v>877044.82209999999</v>
      </c>
      <c r="H26" s="27">
        <f>RA!J30</f>
        <v>10.955697212203599</v>
      </c>
      <c r="I26" s="20">
        <f>VLOOKUP(B26,RMS!B:D,3,FALSE)</f>
        <v>984953.36344955803</v>
      </c>
      <c r="J26" s="21">
        <f>VLOOKUP(B26,RMS!B:E,4,FALSE)</f>
        <v>877044.83153155399</v>
      </c>
      <c r="K26" s="22">
        <f t="shared" si="1"/>
        <v>-3.7249558023177087E-2</v>
      </c>
      <c r="L26" s="22">
        <f t="shared" si="2"/>
        <v>-9.4315540045499802E-3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666367.84109999996</v>
      </c>
      <c r="F27" s="25">
        <f>VLOOKUP(C27,RA!B31:I60,8,0)</f>
        <v>43093.843999999997</v>
      </c>
      <c r="G27" s="16">
        <f t="shared" si="0"/>
        <v>623273.99709999992</v>
      </c>
      <c r="H27" s="27">
        <f>RA!J31</f>
        <v>6.4669753463587396</v>
      </c>
      <c r="I27" s="20">
        <f>VLOOKUP(B27,RMS!B:D,3,FALSE)</f>
        <v>666367.78604601801</v>
      </c>
      <c r="J27" s="21">
        <f>VLOOKUP(B27,RMS!B:E,4,FALSE)</f>
        <v>623273.96027522103</v>
      </c>
      <c r="K27" s="22">
        <f t="shared" si="1"/>
        <v>5.5053981952369213E-2</v>
      </c>
      <c r="L27" s="22">
        <f t="shared" si="2"/>
        <v>3.6824778886511922E-2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109504.4614</v>
      </c>
      <c r="F28" s="25">
        <f>VLOOKUP(C28,RA!B32:I61,8,0)</f>
        <v>22880.318599999999</v>
      </c>
      <c r="G28" s="16">
        <f t="shared" si="0"/>
        <v>86624.142800000001</v>
      </c>
      <c r="H28" s="27">
        <f>RA!J32</f>
        <v>20.8944168187105</v>
      </c>
      <c r="I28" s="20">
        <f>VLOOKUP(B28,RMS!B:D,3,FALSE)</f>
        <v>109504.362207186</v>
      </c>
      <c r="J28" s="21">
        <f>VLOOKUP(B28,RMS!B:E,4,FALSE)</f>
        <v>86624.169676019796</v>
      </c>
      <c r="K28" s="22">
        <f t="shared" si="1"/>
        <v>9.9192813999252394E-2</v>
      </c>
      <c r="L28" s="22">
        <f t="shared" si="2"/>
        <v>-2.6876019794144668E-2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167396.32800000001</v>
      </c>
      <c r="F30" s="25">
        <f>VLOOKUP(C30,RA!B34:I64,8,0)</f>
        <v>25591.977599999998</v>
      </c>
      <c r="G30" s="16">
        <f t="shared" si="0"/>
        <v>141804.3504</v>
      </c>
      <c r="H30" s="27">
        <f>RA!J34</f>
        <v>0</v>
      </c>
      <c r="I30" s="20">
        <f>VLOOKUP(B30,RMS!B:D,3,FALSE)</f>
        <v>167396.3273</v>
      </c>
      <c r="J30" s="21">
        <f>VLOOKUP(B30,RMS!B:E,4,FALSE)</f>
        <v>141804.33739999999</v>
      </c>
      <c r="K30" s="22">
        <f t="shared" si="1"/>
        <v>7.0000000414438546E-4</v>
      </c>
      <c r="L30" s="22">
        <f t="shared" si="2"/>
        <v>1.3000000006286427E-2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15.288255068534101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1864474.09</v>
      </c>
      <c r="F32" s="25">
        <f>VLOOKUP(C32,RA!B34:I65,8,0)</f>
        <v>-164412.93</v>
      </c>
      <c r="G32" s="16">
        <f t="shared" si="0"/>
        <v>2028887.02</v>
      </c>
      <c r="H32" s="27">
        <f>RA!J34</f>
        <v>0</v>
      </c>
      <c r="I32" s="20">
        <f>VLOOKUP(B32,RMS!B:D,3,FALSE)</f>
        <v>1864474.09</v>
      </c>
      <c r="J32" s="21">
        <f>VLOOKUP(B32,RMS!B:E,4,FALSE)</f>
        <v>2028887.02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85984.59</v>
      </c>
      <c r="F33" s="25">
        <f>VLOOKUP(C33,RA!B34:I65,8,0)</f>
        <v>-11192.95</v>
      </c>
      <c r="G33" s="16">
        <f t="shared" si="0"/>
        <v>97177.54</v>
      </c>
      <c r="H33" s="27">
        <f>RA!J34</f>
        <v>0</v>
      </c>
      <c r="I33" s="20">
        <f>VLOOKUP(B33,RMS!B:D,3,FALSE)</f>
        <v>85984.59</v>
      </c>
      <c r="J33" s="21">
        <f>VLOOKUP(B33,RMS!B:E,4,FALSE)</f>
        <v>97177.54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33482.92</v>
      </c>
      <c r="F34" s="25">
        <f>VLOOKUP(C34,RA!B34:I66,8,0)</f>
        <v>-222.25</v>
      </c>
      <c r="G34" s="16">
        <f t="shared" si="0"/>
        <v>33705.17</v>
      </c>
      <c r="H34" s="27">
        <f>RA!J35</f>
        <v>15.288255068534101</v>
      </c>
      <c r="I34" s="20">
        <f>VLOOKUP(B34,RMS!B:D,3,FALSE)</f>
        <v>33482.92</v>
      </c>
      <c r="J34" s="21">
        <f>VLOOKUP(B34,RMS!B:E,4,FALSE)</f>
        <v>33705.17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58926.11</v>
      </c>
      <c r="F35" s="25">
        <f>VLOOKUP(C35,RA!B34:I67,8,0)</f>
        <v>-9612.5499999999993</v>
      </c>
      <c r="G35" s="16">
        <f t="shared" si="0"/>
        <v>68538.66</v>
      </c>
      <c r="H35" s="27">
        <f>RA!J34</f>
        <v>0</v>
      </c>
      <c r="I35" s="20">
        <f>VLOOKUP(B35,RMS!B:D,3,FALSE)</f>
        <v>58926.11</v>
      </c>
      <c r="J35" s="21">
        <f>VLOOKUP(B35,RMS!B:E,4,FALSE)</f>
        <v>68538.66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15.288255068534101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16886.324700000001</v>
      </c>
      <c r="F37" s="25">
        <f>VLOOKUP(C37,RA!B8:I68,8,0)</f>
        <v>1293.3079</v>
      </c>
      <c r="G37" s="16">
        <f t="shared" si="0"/>
        <v>15593.016800000001</v>
      </c>
      <c r="H37" s="27">
        <f>RA!J35</f>
        <v>15.288255068534101</v>
      </c>
      <c r="I37" s="20">
        <f>VLOOKUP(B37,RMS!B:D,3,FALSE)</f>
        <v>16886.3247863248</v>
      </c>
      <c r="J37" s="21">
        <f>VLOOKUP(B37,RMS!B:E,4,FALSE)</f>
        <v>15593.017094017099</v>
      </c>
      <c r="K37" s="22">
        <f t="shared" si="1"/>
        <v>-8.6324798758141696E-5</v>
      </c>
      <c r="L37" s="22">
        <f t="shared" si="2"/>
        <v>-2.9401709798548836E-4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253620.4204</v>
      </c>
      <c r="F38" s="25">
        <f>VLOOKUP(C38,RA!B8:I69,8,0)</f>
        <v>16094.611999999999</v>
      </c>
      <c r="G38" s="16">
        <f t="shared" si="0"/>
        <v>237525.80840000001</v>
      </c>
      <c r="H38" s="27">
        <f>RA!J36</f>
        <v>0</v>
      </c>
      <c r="I38" s="20">
        <f>VLOOKUP(B38,RMS!B:D,3,FALSE)</f>
        <v>253620.41526239301</v>
      </c>
      <c r="J38" s="21">
        <f>VLOOKUP(B38,RMS!B:E,4,FALSE)</f>
        <v>237525.80732222201</v>
      </c>
      <c r="K38" s="22">
        <f t="shared" si="1"/>
        <v>5.1376069895923138E-3</v>
      </c>
      <c r="L38" s="22">
        <f t="shared" si="2"/>
        <v>1.0777779971249402E-3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38664.07</v>
      </c>
      <c r="F39" s="25">
        <f>VLOOKUP(C39,RA!B9:I70,8,0)</f>
        <v>-2462.1999999999998</v>
      </c>
      <c r="G39" s="16">
        <f t="shared" si="0"/>
        <v>41126.269999999997</v>
      </c>
      <c r="H39" s="27">
        <f>RA!J37</f>
        <v>-8.8181933383692108</v>
      </c>
      <c r="I39" s="20">
        <f>VLOOKUP(B39,RMS!B:D,3,FALSE)</f>
        <v>38664.07</v>
      </c>
      <c r="J39" s="21">
        <f>VLOOKUP(B39,RMS!B:E,4,FALSE)</f>
        <v>41126.269999999997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31188.06</v>
      </c>
      <c r="F40" s="25">
        <f>VLOOKUP(C40,RA!B10:I71,8,0)</f>
        <v>4208.8599999999997</v>
      </c>
      <c r="G40" s="16">
        <f t="shared" si="0"/>
        <v>26979.200000000001</v>
      </c>
      <c r="H40" s="27">
        <f>RA!J38</f>
        <v>-13.0173906743057</v>
      </c>
      <c r="I40" s="20">
        <f>VLOOKUP(B40,RMS!B:D,3,FALSE)</f>
        <v>31188.06</v>
      </c>
      <c r="J40" s="21">
        <f>VLOOKUP(B40,RMS!B:E,4,FALSE)</f>
        <v>26979.200000000001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-0.66377126009320597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4763.8530000000001</v>
      </c>
      <c r="F42" s="25">
        <f>VLOOKUP(C42,RA!B8:I72,8,0)</f>
        <v>371.61689999999999</v>
      </c>
      <c r="G42" s="16">
        <f t="shared" si="0"/>
        <v>4392.2361000000001</v>
      </c>
      <c r="H42" s="27">
        <f>RA!J39</f>
        <v>-0.66377126009320597</v>
      </c>
      <c r="I42" s="20">
        <f>VLOOKUP(B42,RMS!B:D,3,FALSE)</f>
        <v>4763.8529611980903</v>
      </c>
      <c r="J42" s="21">
        <f>VLOOKUP(B42,RMS!B:E,4,FALSE)</f>
        <v>4392.2363512593602</v>
      </c>
      <c r="K42" s="22">
        <f t="shared" si="1"/>
        <v>3.8801909795438405E-5</v>
      </c>
      <c r="L42" s="22">
        <f t="shared" si="2"/>
        <v>-2.5125936008407734E-4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16312139.0583</v>
      </c>
      <c r="E7" s="65"/>
      <c r="F7" s="65"/>
      <c r="G7" s="53">
        <v>19883942.748500001</v>
      </c>
      <c r="H7" s="54">
        <v>-17.9632567613858</v>
      </c>
      <c r="I7" s="53">
        <v>1296695.4846000001</v>
      </c>
      <c r="J7" s="54">
        <v>7.9492669843334296</v>
      </c>
      <c r="K7" s="53">
        <v>2155588.6271000002</v>
      </c>
      <c r="L7" s="54">
        <v>10.8408511046564</v>
      </c>
      <c r="M7" s="54">
        <v>-0.39844946837352002</v>
      </c>
      <c r="N7" s="53">
        <v>307099512.20569998</v>
      </c>
      <c r="O7" s="53">
        <v>6319472241.2838001</v>
      </c>
      <c r="P7" s="53">
        <v>821531</v>
      </c>
      <c r="Q7" s="53">
        <v>816653</v>
      </c>
      <c r="R7" s="54">
        <v>0.597316118351365</v>
      </c>
      <c r="S7" s="53">
        <v>19.855780315411099</v>
      </c>
      <c r="T7" s="53">
        <v>17.422680406365998</v>
      </c>
      <c r="U7" s="55">
        <v>12.2538619505005</v>
      </c>
    </row>
    <row r="8" spans="1:23" ht="12" thickBot="1">
      <c r="A8" s="74">
        <v>42654</v>
      </c>
      <c r="B8" s="70" t="s">
        <v>6</v>
      </c>
      <c r="C8" s="71"/>
      <c r="D8" s="56">
        <v>539570.46059999999</v>
      </c>
      <c r="E8" s="59"/>
      <c r="F8" s="59"/>
      <c r="G8" s="56">
        <v>967278.05279999995</v>
      </c>
      <c r="H8" s="57">
        <v>-44.217646721323398</v>
      </c>
      <c r="I8" s="56">
        <v>135146.43659999999</v>
      </c>
      <c r="J8" s="57">
        <v>25.0470413909831</v>
      </c>
      <c r="K8" s="56">
        <v>91639.7111</v>
      </c>
      <c r="L8" s="57">
        <v>9.4739781218780497</v>
      </c>
      <c r="M8" s="57">
        <v>0.474758431445993</v>
      </c>
      <c r="N8" s="56">
        <v>9905313.4375</v>
      </c>
      <c r="O8" s="56">
        <v>233553237.53099999</v>
      </c>
      <c r="P8" s="56">
        <v>20763</v>
      </c>
      <c r="Q8" s="56">
        <v>21333</v>
      </c>
      <c r="R8" s="57">
        <v>-2.6719167486991999</v>
      </c>
      <c r="S8" s="56">
        <v>25.987114607715601</v>
      </c>
      <c r="T8" s="56">
        <v>25.134134861482199</v>
      </c>
      <c r="U8" s="58">
        <v>3.2823180222562498</v>
      </c>
    </row>
    <row r="9" spans="1:23" ht="12" thickBot="1">
      <c r="A9" s="75"/>
      <c r="B9" s="70" t="s">
        <v>7</v>
      </c>
      <c r="C9" s="71"/>
      <c r="D9" s="56">
        <v>54978.093999999997</v>
      </c>
      <c r="E9" s="59"/>
      <c r="F9" s="59"/>
      <c r="G9" s="56">
        <v>212959.93539999999</v>
      </c>
      <c r="H9" s="57">
        <v>-74.183832326613299</v>
      </c>
      <c r="I9" s="56">
        <v>12438.869000000001</v>
      </c>
      <c r="J9" s="57">
        <v>22.625136840866102</v>
      </c>
      <c r="K9" s="56">
        <v>29596.4094</v>
      </c>
      <c r="L9" s="57">
        <v>13.8976419881089</v>
      </c>
      <c r="M9" s="57">
        <v>-0.57971695715224203</v>
      </c>
      <c r="N9" s="56">
        <v>1141584.2612999999</v>
      </c>
      <c r="O9" s="56">
        <v>33113552.4749</v>
      </c>
      <c r="P9" s="56">
        <v>3382</v>
      </c>
      <c r="Q9" s="56">
        <v>3443</v>
      </c>
      <c r="R9" s="57">
        <v>-1.7717107173976201</v>
      </c>
      <c r="S9" s="56">
        <v>16.2560892962744</v>
      </c>
      <c r="T9" s="56">
        <v>16.562727534127198</v>
      </c>
      <c r="U9" s="58">
        <v>-1.8862976959846001</v>
      </c>
    </row>
    <row r="10" spans="1:23" ht="12" thickBot="1">
      <c r="A10" s="75"/>
      <c r="B10" s="70" t="s">
        <v>8</v>
      </c>
      <c r="C10" s="71"/>
      <c r="D10" s="56">
        <v>77330.942500000005</v>
      </c>
      <c r="E10" s="59"/>
      <c r="F10" s="59"/>
      <c r="G10" s="56">
        <v>166076.4865</v>
      </c>
      <c r="H10" s="57">
        <v>-53.436549550318198</v>
      </c>
      <c r="I10" s="56">
        <v>25952.105200000002</v>
      </c>
      <c r="J10" s="57">
        <v>33.5597942570013</v>
      </c>
      <c r="K10" s="56">
        <v>40952.952499999999</v>
      </c>
      <c r="L10" s="57">
        <v>24.659091339820701</v>
      </c>
      <c r="M10" s="57">
        <v>-0.36629464749824803</v>
      </c>
      <c r="N10" s="56">
        <v>2122124.4117000001</v>
      </c>
      <c r="O10" s="56">
        <v>53882541.262400001</v>
      </c>
      <c r="P10" s="56">
        <v>83333</v>
      </c>
      <c r="Q10" s="56">
        <v>83113</v>
      </c>
      <c r="R10" s="57">
        <v>0.26469986644688298</v>
      </c>
      <c r="S10" s="56">
        <v>0.92797502190008796</v>
      </c>
      <c r="T10" s="56">
        <v>0.99676697147257398</v>
      </c>
      <c r="U10" s="58">
        <v>-7.4131251325741498</v>
      </c>
    </row>
    <row r="11" spans="1:23" ht="12" thickBot="1">
      <c r="A11" s="75"/>
      <c r="B11" s="70" t="s">
        <v>9</v>
      </c>
      <c r="C11" s="71"/>
      <c r="D11" s="56">
        <v>37989.2209</v>
      </c>
      <c r="E11" s="59"/>
      <c r="F11" s="59"/>
      <c r="G11" s="56">
        <v>53909.534800000001</v>
      </c>
      <c r="H11" s="57">
        <v>-29.531536413851601</v>
      </c>
      <c r="I11" s="56">
        <v>8973.3119000000006</v>
      </c>
      <c r="J11" s="57">
        <v>23.6206789384301</v>
      </c>
      <c r="K11" s="56">
        <v>12015.375400000001</v>
      </c>
      <c r="L11" s="57">
        <v>22.288033915662702</v>
      </c>
      <c r="M11" s="57">
        <v>-0.253180895205322</v>
      </c>
      <c r="N11" s="56">
        <v>672004.2365</v>
      </c>
      <c r="O11" s="56">
        <v>18958615.607099999</v>
      </c>
      <c r="P11" s="56">
        <v>1844</v>
      </c>
      <c r="Q11" s="56">
        <v>1902</v>
      </c>
      <c r="R11" s="57">
        <v>-3.0494216614090499</v>
      </c>
      <c r="S11" s="56">
        <v>20.601529772234301</v>
      </c>
      <c r="T11" s="56">
        <v>20.1322984227129</v>
      </c>
      <c r="U11" s="58">
        <v>2.2776529447523899</v>
      </c>
    </row>
    <row r="12" spans="1:23" ht="12" thickBot="1">
      <c r="A12" s="75"/>
      <c r="B12" s="70" t="s">
        <v>10</v>
      </c>
      <c r="C12" s="71"/>
      <c r="D12" s="56">
        <v>176732.48199999999</v>
      </c>
      <c r="E12" s="59"/>
      <c r="F12" s="59"/>
      <c r="G12" s="56">
        <v>258850.17300000001</v>
      </c>
      <c r="H12" s="57">
        <v>-31.7240239974651</v>
      </c>
      <c r="I12" s="56">
        <v>35970.882700000002</v>
      </c>
      <c r="J12" s="57">
        <v>20.3532945913134</v>
      </c>
      <c r="K12" s="56">
        <v>44939.080399999999</v>
      </c>
      <c r="L12" s="57">
        <v>17.361039353062399</v>
      </c>
      <c r="M12" s="57">
        <v>-0.19956344500543</v>
      </c>
      <c r="N12" s="56">
        <v>3089335.8930000002</v>
      </c>
      <c r="O12" s="56">
        <v>67806237.241600007</v>
      </c>
      <c r="P12" s="56">
        <v>1225</v>
      </c>
      <c r="Q12" s="56">
        <v>1077</v>
      </c>
      <c r="R12" s="57">
        <v>13.7418755803157</v>
      </c>
      <c r="S12" s="56">
        <v>144.271413877551</v>
      </c>
      <c r="T12" s="56">
        <v>128.61177855153201</v>
      </c>
      <c r="U12" s="58">
        <v>10.8542883895974</v>
      </c>
    </row>
    <row r="13" spans="1:23" ht="12" thickBot="1">
      <c r="A13" s="75"/>
      <c r="B13" s="70" t="s">
        <v>11</v>
      </c>
      <c r="C13" s="71"/>
      <c r="D13" s="56">
        <v>224137.15</v>
      </c>
      <c r="E13" s="59"/>
      <c r="F13" s="59"/>
      <c r="G13" s="56">
        <v>300365.82669999998</v>
      </c>
      <c r="H13" s="57">
        <v>-25.378611654159901</v>
      </c>
      <c r="I13" s="56">
        <v>63810.327700000002</v>
      </c>
      <c r="J13" s="57">
        <v>28.469322332330901</v>
      </c>
      <c r="K13" s="56">
        <v>82770.806599999996</v>
      </c>
      <c r="L13" s="57">
        <v>27.556665653136999</v>
      </c>
      <c r="M13" s="57">
        <v>-0.22907205666882999</v>
      </c>
      <c r="N13" s="56">
        <v>4093300.0477999998</v>
      </c>
      <c r="O13" s="56">
        <v>97931566.138999999</v>
      </c>
      <c r="P13" s="56">
        <v>8344</v>
      </c>
      <c r="Q13" s="56">
        <v>7855</v>
      </c>
      <c r="R13" s="57">
        <v>6.2253341820496502</v>
      </c>
      <c r="S13" s="56">
        <v>26.862074544582899</v>
      </c>
      <c r="T13" s="56">
        <v>24.4656707447486</v>
      </c>
      <c r="U13" s="58">
        <v>8.9211419462672392</v>
      </c>
    </row>
    <row r="14" spans="1:23" ht="12" thickBot="1">
      <c r="A14" s="75"/>
      <c r="B14" s="70" t="s">
        <v>12</v>
      </c>
      <c r="C14" s="71"/>
      <c r="D14" s="56">
        <v>111668.5303</v>
      </c>
      <c r="E14" s="59"/>
      <c r="F14" s="59"/>
      <c r="G14" s="56">
        <v>165727.5</v>
      </c>
      <c r="H14" s="57">
        <v>-32.619190961065598</v>
      </c>
      <c r="I14" s="56">
        <v>21041.122899999998</v>
      </c>
      <c r="J14" s="57">
        <v>18.842482159900001</v>
      </c>
      <c r="K14" s="56">
        <v>35698.683799999999</v>
      </c>
      <c r="L14" s="57">
        <v>21.5405915131768</v>
      </c>
      <c r="M14" s="57">
        <v>-0.41059107338853801</v>
      </c>
      <c r="N14" s="56">
        <v>1524280.5311</v>
      </c>
      <c r="O14" s="56">
        <v>40572627.239200003</v>
      </c>
      <c r="P14" s="56">
        <v>1456</v>
      </c>
      <c r="Q14" s="56">
        <v>1459</v>
      </c>
      <c r="R14" s="57">
        <v>-0.205620287868402</v>
      </c>
      <c r="S14" s="56">
        <v>76.695419162087902</v>
      </c>
      <c r="T14" s="56">
        <v>73.566833995887606</v>
      </c>
      <c r="U14" s="58">
        <v>4.07923341495583</v>
      </c>
    </row>
    <row r="15" spans="1:23" ht="12" thickBot="1">
      <c r="A15" s="75"/>
      <c r="B15" s="70" t="s">
        <v>13</v>
      </c>
      <c r="C15" s="71"/>
      <c r="D15" s="56">
        <v>93694.873600000006</v>
      </c>
      <c r="E15" s="59"/>
      <c r="F15" s="59"/>
      <c r="G15" s="56">
        <v>107609.02860000001</v>
      </c>
      <c r="H15" s="57">
        <v>-12.9302858514978</v>
      </c>
      <c r="I15" s="56">
        <v>14048.6595</v>
      </c>
      <c r="J15" s="57">
        <v>14.994053527385301</v>
      </c>
      <c r="K15" s="56">
        <v>16294.813899999999</v>
      </c>
      <c r="L15" s="57">
        <v>15.142608489265699</v>
      </c>
      <c r="M15" s="57">
        <v>-0.137844740896366</v>
      </c>
      <c r="N15" s="56">
        <v>1613808.2834000001</v>
      </c>
      <c r="O15" s="56">
        <v>36054817.788099997</v>
      </c>
      <c r="P15" s="56">
        <v>3153</v>
      </c>
      <c r="Q15" s="56">
        <v>2847</v>
      </c>
      <c r="R15" s="57">
        <v>10.748155953635401</v>
      </c>
      <c r="S15" s="56">
        <v>29.716103266730101</v>
      </c>
      <c r="T15" s="56">
        <v>29.1422124341412</v>
      </c>
      <c r="U15" s="58">
        <v>1.9312452492094201</v>
      </c>
    </row>
    <row r="16" spans="1:23" ht="12" thickBot="1">
      <c r="A16" s="75"/>
      <c r="B16" s="70" t="s">
        <v>14</v>
      </c>
      <c r="C16" s="71"/>
      <c r="D16" s="56">
        <v>837022.55850000004</v>
      </c>
      <c r="E16" s="59"/>
      <c r="F16" s="59"/>
      <c r="G16" s="56">
        <v>1046812.4763</v>
      </c>
      <c r="H16" s="57">
        <v>-20.040830860319002</v>
      </c>
      <c r="I16" s="56">
        <v>-66099.956900000005</v>
      </c>
      <c r="J16" s="57">
        <v>-7.8970341036513396</v>
      </c>
      <c r="K16" s="56">
        <v>36893.978799999997</v>
      </c>
      <c r="L16" s="57">
        <v>3.5244114524124899</v>
      </c>
      <c r="M16" s="57">
        <v>-2.7916190947667601</v>
      </c>
      <c r="N16" s="56">
        <v>15053697.355799999</v>
      </c>
      <c r="O16" s="56">
        <v>332079774.41689998</v>
      </c>
      <c r="P16" s="56">
        <v>36433</v>
      </c>
      <c r="Q16" s="56">
        <v>37849</v>
      </c>
      <c r="R16" s="57">
        <v>-3.7411820655763699</v>
      </c>
      <c r="S16" s="56">
        <v>22.974296887437202</v>
      </c>
      <c r="T16" s="56">
        <v>22.6707831039129</v>
      </c>
      <c r="U16" s="58">
        <v>1.3211015118824601</v>
      </c>
    </row>
    <row r="17" spans="1:21" ht="12" thickBot="1">
      <c r="A17" s="75"/>
      <c r="B17" s="70" t="s">
        <v>15</v>
      </c>
      <c r="C17" s="71"/>
      <c r="D17" s="56">
        <v>474867.1789</v>
      </c>
      <c r="E17" s="59"/>
      <c r="F17" s="59"/>
      <c r="G17" s="56">
        <v>379008.99280000001</v>
      </c>
      <c r="H17" s="57">
        <v>25.291797271571198</v>
      </c>
      <c r="I17" s="56">
        <v>61155.326200000003</v>
      </c>
      <c r="J17" s="57">
        <v>12.878406619228199</v>
      </c>
      <c r="K17" s="56">
        <v>31787.445</v>
      </c>
      <c r="L17" s="57">
        <v>8.3869896503416204</v>
      </c>
      <c r="M17" s="57">
        <v>0.92388303621130896</v>
      </c>
      <c r="N17" s="56">
        <v>9775011.7460999992</v>
      </c>
      <c r="O17" s="56">
        <v>337921895.36739999</v>
      </c>
      <c r="P17" s="56">
        <v>8769</v>
      </c>
      <c r="Q17" s="56">
        <v>8953</v>
      </c>
      <c r="R17" s="57">
        <v>-2.0551770356305199</v>
      </c>
      <c r="S17" s="56">
        <v>54.152945478389803</v>
      </c>
      <c r="T17" s="56">
        <v>51.401752150117296</v>
      </c>
      <c r="U17" s="58">
        <v>5.0804130855087104</v>
      </c>
    </row>
    <row r="18" spans="1:21" ht="12" thickBot="1">
      <c r="A18" s="75"/>
      <c r="B18" s="70" t="s">
        <v>16</v>
      </c>
      <c r="C18" s="71"/>
      <c r="D18" s="56">
        <v>1293260.5373</v>
      </c>
      <c r="E18" s="59"/>
      <c r="F18" s="59"/>
      <c r="G18" s="56">
        <v>1978580.0138000001</v>
      </c>
      <c r="H18" s="57">
        <v>-34.636935161585697</v>
      </c>
      <c r="I18" s="56">
        <v>145523.83259999999</v>
      </c>
      <c r="J18" s="57">
        <v>11.252476079090499</v>
      </c>
      <c r="K18" s="56">
        <v>293401.42719999998</v>
      </c>
      <c r="L18" s="57">
        <v>14.8288886551776</v>
      </c>
      <c r="M18" s="57">
        <v>-0.50401116317405603</v>
      </c>
      <c r="N18" s="56">
        <v>25560787.8563</v>
      </c>
      <c r="O18" s="56">
        <v>625641198.25969994</v>
      </c>
      <c r="P18" s="56">
        <v>58571</v>
      </c>
      <c r="Q18" s="56">
        <v>57685</v>
      </c>
      <c r="R18" s="57">
        <v>1.5359278841986701</v>
      </c>
      <c r="S18" s="56">
        <v>22.080219516484298</v>
      </c>
      <c r="T18" s="56">
        <v>21.040292512785001</v>
      </c>
      <c r="U18" s="58">
        <v>4.7097675044532101</v>
      </c>
    </row>
    <row r="19" spans="1:21" ht="12" thickBot="1">
      <c r="A19" s="75"/>
      <c r="B19" s="70" t="s">
        <v>17</v>
      </c>
      <c r="C19" s="71"/>
      <c r="D19" s="56">
        <v>476657.45899999997</v>
      </c>
      <c r="E19" s="59"/>
      <c r="F19" s="59"/>
      <c r="G19" s="56">
        <v>601269.90370000002</v>
      </c>
      <c r="H19" s="57">
        <v>-20.724876454514</v>
      </c>
      <c r="I19" s="56">
        <v>25935.2536</v>
      </c>
      <c r="J19" s="57">
        <v>5.4410673976256803</v>
      </c>
      <c r="K19" s="56">
        <v>40150.722199999997</v>
      </c>
      <c r="L19" s="57">
        <v>6.6776537380179501</v>
      </c>
      <c r="M19" s="57">
        <v>-0.35405262523521902</v>
      </c>
      <c r="N19" s="56">
        <v>8718005.5024999995</v>
      </c>
      <c r="O19" s="56">
        <v>186712693.9192</v>
      </c>
      <c r="P19" s="56">
        <v>10149</v>
      </c>
      <c r="Q19" s="56">
        <v>9916</v>
      </c>
      <c r="R19" s="57">
        <v>2.3497377974989901</v>
      </c>
      <c r="S19" s="56">
        <v>46.965953197359397</v>
      </c>
      <c r="T19" s="56">
        <v>46.6892813029447</v>
      </c>
      <c r="U19" s="58">
        <v>0.58909034221446999</v>
      </c>
    </row>
    <row r="20" spans="1:21" ht="12" thickBot="1">
      <c r="A20" s="75"/>
      <c r="B20" s="70" t="s">
        <v>18</v>
      </c>
      <c r="C20" s="71"/>
      <c r="D20" s="56">
        <v>1114845.9532999999</v>
      </c>
      <c r="E20" s="59"/>
      <c r="F20" s="59"/>
      <c r="G20" s="56">
        <v>1122638.432</v>
      </c>
      <c r="H20" s="57">
        <v>-0.69412185418573602</v>
      </c>
      <c r="I20" s="56">
        <v>89762.654999999999</v>
      </c>
      <c r="J20" s="57">
        <v>8.0515747251266507</v>
      </c>
      <c r="K20" s="56">
        <v>96802.792000000001</v>
      </c>
      <c r="L20" s="57">
        <v>8.6227933447409395</v>
      </c>
      <c r="M20" s="57">
        <v>-7.2726590365286004E-2</v>
      </c>
      <c r="N20" s="56">
        <v>17757958.971999999</v>
      </c>
      <c r="O20" s="56">
        <v>367162633.0503</v>
      </c>
      <c r="P20" s="56">
        <v>40618</v>
      </c>
      <c r="Q20" s="56">
        <v>40546</v>
      </c>
      <c r="R20" s="57">
        <v>0.17757608642037201</v>
      </c>
      <c r="S20" s="56">
        <v>27.447091272342298</v>
      </c>
      <c r="T20" s="56">
        <v>25.274454922803699</v>
      </c>
      <c r="U20" s="58">
        <v>7.91572530575539</v>
      </c>
    </row>
    <row r="21" spans="1:21" ht="12" thickBot="1">
      <c r="A21" s="75"/>
      <c r="B21" s="70" t="s">
        <v>19</v>
      </c>
      <c r="C21" s="71"/>
      <c r="D21" s="56">
        <v>299034.6593</v>
      </c>
      <c r="E21" s="59"/>
      <c r="F21" s="59"/>
      <c r="G21" s="56">
        <v>416485.44469999999</v>
      </c>
      <c r="H21" s="57">
        <v>-28.2004537960748</v>
      </c>
      <c r="I21" s="56">
        <v>36050.580699999999</v>
      </c>
      <c r="J21" s="57">
        <v>12.0556529414983</v>
      </c>
      <c r="K21" s="56">
        <v>41489.434399999998</v>
      </c>
      <c r="L21" s="57">
        <v>9.9617969674511393</v>
      </c>
      <c r="M21" s="57">
        <v>-0.13109009025199</v>
      </c>
      <c r="N21" s="56">
        <v>4721598.9254000001</v>
      </c>
      <c r="O21" s="56">
        <v>117623288.23</v>
      </c>
      <c r="P21" s="56">
        <v>25321</v>
      </c>
      <c r="Q21" s="56">
        <v>25625</v>
      </c>
      <c r="R21" s="57">
        <v>-1.1863414634146301</v>
      </c>
      <c r="S21" s="56">
        <v>11.809749192370001</v>
      </c>
      <c r="T21" s="56">
        <v>11.7347404097561</v>
      </c>
      <c r="U21" s="58">
        <v>0.635142892469999</v>
      </c>
    </row>
    <row r="22" spans="1:21" ht="12" thickBot="1">
      <c r="A22" s="75"/>
      <c r="B22" s="70" t="s">
        <v>20</v>
      </c>
      <c r="C22" s="71"/>
      <c r="D22" s="56">
        <v>1045837.6934</v>
      </c>
      <c r="E22" s="59"/>
      <c r="F22" s="59"/>
      <c r="G22" s="56">
        <v>1461884.7318</v>
      </c>
      <c r="H22" s="57">
        <v>-28.459633605156199</v>
      </c>
      <c r="I22" s="56">
        <v>44631.5749</v>
      </c>
      <c r="J22" s="57">
        <v>4.2675431552771403</v>
      </c>
      <c r="K22" s="56">
        <v>175223.13990000001</v>
      </c>
      <c r="L22" s="57">
        <v>11.986111906665201</v>
      </c>
      <c r="M22" s="57">
        <v>-0.74528720963754402</v>
      </c>
      <c r="N22" s="56">
        <v>17095740.705499999</v>
      </c>
      <c r="O22" s="56">
        <v>420030918.28109998</v>
      </c>
      <c r="P22" s="56">
        <v>62155</v>
      </c>
      <c r="Q22" s="56">
        <v>63330</v>
      </c>
      <c r="R22" s="57">
        <v>-1.8553608084636</v>
      </c>
      <c r="S22" s="56">
        <v>16.826284183090699</v>
      </c>
      <c r="T22" s="56">
        <v>16.778454077056701</v>
      </c>
      <c r="U22" s="58">
        <v>0.284258280161722</v>
      </c>
    </row>
    <row r="23" spans="1:21" ht="12" thickBot="1">
      <c r="A23" s="75"/>
      <c r="B23" s="70" t="s">
        <v>21</v>
      </c>
      <c r="C23" s="71"/>
      <c r="D23" s="56">
        <v>2201826.8207999999</v>
      </c>
      <c r="E23" s="59"/>
      <c r="F23" s="59"/>
      <c r="G23" s="56">
        <v>3247180.3303</v>
      </c>
      <c r="H23" s="57">
        <v>-32.192653415199203</v>
      </c>
      <c r="I23" s="56">
        <v>230112.00570000001</v>
      </c>
      <c r="J23" s="57">
        <v>10.450958428074401</v>
      </c>
      <c r="K23" s="56">
        <v>405254.05739999999</v>
      </c>
      <c r="L23" s="57">
        <v>12.480183302987699</v>
      </c>
      <c r="M23" s="57">
        <v>-0.43217840389720902</v>
      </c>
      <c r="N23" s="56">
        <v>48122322.650399998</v>
      </c>
      <c r="O23" s="56">
        <v>923295174.83229995</v>
      </c>
      <c r="P23" s="56">
        <v>67041</v>
      </c>
      <c r="Q23" s="56">
        <v>67118</v>
      </c>
      <c r="R23" s="57">
        <v>-0.114723323102595</v>
      </c>
      <c r="S23" s="56">
        <v>32.8429889291628</v>
      </c>
      <c r="T23" s="56">
        <v>32.549084579397501</v>
      </c>
      <c r="U23" s="58">
        <v>0.89487698698551399</v>
      </c>
    </row>
    <row r="24" spans="1:21" ht="12" thickBot="1">
      <c r="A24" s="75"/>
      <c r="B24" s="70" t="s">
        <v>22</v>
      </c>
      <c r="C24" s="71"/>
      <c r="D24" s="56">
        <v>230844.3303</v>
      </c>
      <c r="E24" s="59"/>
      <c r="F24" s="59"/>
      <c r="G24" s="56">
        <v>292959.17499999999</v>
      </c>
      <c r="H24" s="57">
        <v>-21.202559947132599</v>
      </c>
      <c r="I24" s="56">
        <v>37359.752699999997</v>
      </c>
      <c r="J24" s="57">
        <v>16.183959403052299</v>
      </c>
      <c r="K24" s="56">
        <v>44765.575900000003</v>
      </c>
      <c r="L24" s="57">
        <v>15.2804826474542</v>
      </c>
      <c r="M24" s="57">
        <v>-0.16543567353056199</v>
      </c>
      <c r="N24" s="56">
        <v>4171495.3492000001</v>
      </c>
      <c r="O24" s="56">
        <v>89546812.434300005</v>
      </c>
      <c r="P24" s="56">
        <v>22881</v>
      </c>
      <c r="Q24" s="56">
        <v>22712</v>
      </c>
      <c r="R24" s="57">
        <v>0.74410003522367196</v>
      </c>
      <c r="S24" s="56">
        <v>10.0889091516979</v>
      </c>
      <c r="T24" s="56">
        <v>10.2121949982388</v>
      </c>
      <c r="U24" s="58">
        <v>-1.2219938219995801</v>
      </c>
    </row>
    <row r="25" spans="1:21" ht="12" thickBot="1">
      <c r="A25" s="75"/>
      <c r="B25" s="70" t="s">
        <v>23</v>
      </c>
      <c r="C25" s="71"/>
      <c r="D25" s="56">
        <v>277172.61660000001</v>
      </c>
      <c r="E25" s="59"/>
      <c r="F25" s="59"/>
      <c r="G25" s="56">
        <v>340644.27659999998</v>
      </c>
      <c r="H25" s="57">
        <v>-18.632827368630998</v>
      </c>
      <c r="I25" s="56">
        <v>22011.325400000002</v>
      </c>
      <c r="J25" s="57">
        <v>7.9413780733489698</v>
      </c>
      <c r="K25" s="56">
        <v>31994.373899999999</v>
      </c>
      <c r="L25" s="57">
        <v>9.3923121854089597</v>
      </c>
      <c r="M25" s="57">
        <v>-0.31202512451728298</v>
      </c>
      <c r="N25" s="56">
        <v>4868796.9878000002</v>
      </c>
      <c r="O25" s="56">
        <v>104728714.0108</v>
      </c>
      <c r="P25" s="56">
        <v>17448</v>
      </c>
      <c r="Q25" s="56">
        <v>17354</v>
      </c>
      <c r="R25" s="57">
        <v>0.54166186469977196</v>
      </c>
      <c r="S25" s="56">
        <v>15.885638273727601</v>
      </c>
      <c r="T25" s="56">
        <v>15.8333076812262</v>
      </c>
      <c r="U25" s="58">
        <v>0.32942077365545003</v>
      </c>
    </row>
    <row r="26" spans="1:21" ht="12" thickBot="1">
      <c r="A26" s="75"/>
      <c r="B26" s="70" t="s">
        <v>24</v>
      </c>
      <c r="C26" s="71"/>
      <c r="D26" s="56">
        <v>560093.7781</v>
      </c>
      <c r="E26" s="59"/>
      <c r="F26" s="59"/>
      <c r="G26" s="56">
        <v>563266.59580000001</v>
      </c>
      <c r="H26" s="57">
        <v>-0.563288809181683</v>
      </c>
      <c r="I26" s="56">
        <v>121521.6811</v>
      </c>
      <c r="J26" s="57">
        <v>21.696666853225299</v>
      </c>
      <c r="K26" s="56">
        <v>121362.817</v>
      </c>
      <c r="L26" s="57">
        <v>21.5462478877573</v>
      </c>
      <c r="M26" s="57">
        <v>1.309001421745E-3</v>
      </c>
      <c r="N26" s="56">
        <v>7886478.8635</v>
      </c>
      <c r="O26" s="56">
        <v>200005533.0449</v>
      </c>
      <c r="P26" s="56">
        <v>39958</v>
      </c>
      <c r="Q26" s="56">
        <v>39913</v>
      </c>
      <c r="R26" s="57">
        <v>0.112745220855359</v>
      </c>
      <c r="S26" s="56">
        <v>14.0170623679864</v>
      </c>
      <c r="T26" s="56">
        <v>14.801086500638901</v>
      </c>
      <c r="U26" s="58">
        <v>-5.5933555267838297</v>
      </c>
    </row>
    <row r="27" spans="1:21" ht="12" thickBot="1">
      <c r="A27" s="75"/>
      <c r="B27" s="70" t="s">
        <v>25</v>
      </c>
      <c r="C27" s="71"/>
      <c r="D27" s="56">
        <v>211028.02549999999</v>
      </c>
      <c r="E27" s="59"/>
      <c r="F27" s="59"/>
      <c r="G27" s="56">
        <v>248455.13860000001</v>
      </c>
      <c r="H27" s="57">
        <v>-15.0639319882434</v>
      </c>
      <c r="I27" s="56">
        <v>48638.3243</v>
      </c>
      <c r="J27" s="57">
        <v>23.048277206195099</v>
      </c>
      <c r="K27" s="56">
        <v>65084.192499999997</v>
      </c>
      <c r="L27" s="57">
        <v>26.195550982256901</v>
      </c>
      <c r="M27" s="57">
        <v>-0.25268606044393999</v>
      </c>
      <c r="N27" s="56">
        <v>2979113.0033</v>
      </c>
      <c r="O27" s="56">
        <v>72886434.588400006</v>
      </c>
      <c r="P27" s="56">
        <v>27489</v>
      </c>
      <c r="Q27" s="56">
        <v>26961</v>
      </c>
      <c r="R27" s="57">
        <v>1.9583843329253401</v>
      </c>
      <c r="S27" s="56">
        <v>7.6768171086616501</v>
      </c>
      <c r="T27" s="56">
        <v>7.45592555172286</v>
      </c>
      <c r="U27" s="58">
        <v>2.8773846479885501</v>
      </c>
    </row>
    <row r="28" spans="1:21" ht="12" thickBot="1">
      <c r="A28" s="75"/>
      <c r="B28" s="70" t="s">
        <v>26</v>
      </c>
      <c r="C28" s="71"/>
      <c r="D28" s="56">
        <v>974586.95140000002</v>
      </c>
      <c r="E28" s="59"/>
      <c r="F28" s="59"/>
      <c r="G28" s="56">
        <v>1158440.5699</v>
      </c>
      <c r="H28" s="57">
        <v>-15.870785543696099</v>
      </c>
      <c r="I28" s="56">
        <v>54481.392899999999</v>
      </c>
      <c r="J28" s="57">
        <v>5.5902034007060299</v>
      </c>
      <c r="K28" s="56">
        <v>73322.506399999998</v>
      </c>
      <c r="L28" s="57">
        <v>6.3294145858798299</v>
      </c>
      <c r="M28" s="57">
        <v>-0.25696221290111299</v>
      </c>
      <c r="N28" s="56">
        <v>13793150.919500001</v>
      </c>
      <c r="O28" s="56">
        <v>303562813.80010003</v>
      </c>
      <c r="P28" s="56">
        <v>43083</v>
      </c>
      <c r="Q28" s="56">
        <v>41537</v>
      </c>
      <c r="R28" s="57">
        <v>3.7219828105062902</v>
      </c>
      <c r="S28" s="56">
        <v>22.621148745444799</v>
      </c>
      <c r="T28" s="56">
        <v>22.400829260659201</v>
      </c>
      <c r="U28" s="58">
        <v>0.97395356559878898</v>
      </c>
    </row>
    <row r="29" spans="1:21" ht="12" thickBot="1">
      <c r="A29" s="75"/>
      <c r="B29" s="70" t="s">
        <v>27</v>
      </c>
      <c r="C29" s="71"/>
      <c r="D29" s="56">
        <v>682746.34719999996</v>
      </c>
      <c r="E29" s="59"/>
      <c r="F29" s="59"/>
      <c r="G29" s="56">
        <v>734583.76890000002</v>
      </c>
      <c r="H29" s="57">
        <v>-7.0567066541129302</v>
      </c>
      <c r="I29" s="56">
        <v>94689.859800000006</v>
      </c>
      <c r="J29" s="57">
        <v>13.868966152412399</v>
      </c>
      <c r="K29" s="56">
        <v>114977.3143</v>
      </c>
      <c r="L29" s="57">
        <v>15.6520357742416</v>
      </c>
      <c r="M29" s="57">
        <v>-0.17644745507853599</v>
      </c>
      <c r="N29" s="56">
        <v>8448915.0949000008</v>
      </c>
      <c r="O29" s="56">
        <v>217072388.74000001</v>
      </c>
      <c r="P29" s="56">
        <v>100531</v>
      </c>
      <c r="Q29" s="56">
        <v>97175</v>
      </c>
      <c r="R29" s="57">
        <v>3.4535631592487799</v>
      </c>
      <c r="S29" s="56">
        <v>6.7914011319891401</v>
      </c>
      <c r="T29" s="56">
        <v>6.7861000226395696</v>
      </c>
      <c r="U29" s="58">
        <v>7.8056195570629996E-2</v>
      </c>
    </row>
    <row r="30" spans="1:21" ht="12" thickBot="1">
      <c r="A30" s="75"/>
      <c r="B30" s="70" t="s">
        <v>28</v>
      </c>
      <c r="C30" s="71"/>
      <c r="D30" s="56">
        <v>984953.32620000001</v>
      </c>
      <c r="E30" s="59"/>
      <c r="F30" s="59"/>
      <c r="G30" s="56">
        <v>1069787.6248999999</v>
      </c>
      <c r="H30" s="57">
        <v>-7.9300130909562698</v>
      </c>
      <c r="I30" s="56">
        <v>107908.50410000001</v>
      </c>
      <c r="J30" s="57">
        <v>10.955697212203599</v>
      </c>
      <c r="K30" s="56">
        <v>133132.06400000001</v>
      </c>
      <c r="L30" s="57">
        <v>12.444719017239001</v>
      </c>
      <c r="M30" s="57">
        <v>-0.18946269698034601</v>
      </c>
      <c r="N30" s="56">
        <v>16884268.813999999</v>
      </c>
      <c r="O30" s="56">
        <v>355020641.7604</v>
      </c>
      <c r="P30" s="56">
        <v>76009</v>
      </c>
      <c r="Q30" s="56">
        <v>76443</v>
      </c>
      <c r="R30" s="57">
        <v>-0.56774328584696698</v>
      </c>
      <c r="S30" s="56">
        <v>12.958377642121301</v>
      </c>
      <c r="T30" s="56">
        <v>13.4020088994414</v>
      </c>
      <c r="U30" s="58">
        <v>-3.4235092507109801</v>
      </c>
    </row>
    <row r="31" spans="1:21" ht="12" thickBot="1">
      <c r="A31" s="75"/>
      <c r="B31" s="70" t="s">
        <v>29</v>
      </c>
      <c r="C31" s="71"/>
      <c r="D31" s="56">
        <v>666367.84109999996</v>
      </c>
      <c r="E31" s="59"/>
      <c r="F31" s="59"/>
      <c r="G31" s="56">
        <v>855716.84490000003</v>
      </c>
      <c r="H31" s="57">
        <v>-22.127530260565099</v>
      </c>
      <c r="I31" s="56">
        <v>43093.843999999997</v>
      </c>
      <c r="J31" s="57">
        <v>6.4669753463587396</v>
      </c>
      <c r="K31" s="56">
        <v>35625.860399999998</v>
      </c>
      <c r="L31" s="57">
        <v>4.16327674420892</v>
      </c>
      <c r="M31" s="57">
        <v>0.209622547109066</v>
      </c>
      <c r="N31" s="56">
        <v>23574130.2806</v>
      </c>
      <c r="O31" s="56">
        <v>370343683.59920001</v>
      </c>
      <c r="P31" s="56">
        <v>27962</v>
      </c>
      <c r="Q31" s="56">
        <v>26993</v>
      </c>
      <c r="R31" s="57">
        <v>3.58981958285483</v>
      </c>
      <c r="S31" s="56">
        <v>23.831193802303101</v>
      </c>
      <c r="T31" s="56">
        <v>23.964141947912399</v>
      </c>
      <c r="U31" s="58">
        <v>-0.55787446786005901</v>
      </c>
    </row>
    <row r="32" spans="1:21" ht="12" thickBot="1">
      <c r="A32" s="75"/>
      <c r="B32" s="70" t="s">
        <v>30</v>
      </c>
      <c r="C32" s="71"/>
      <c r="D32" s="56">
        <v>109504.4614</v>
      </c>
      <c r="E32" s="59"/>
      <c r="F32" s="59"/>
      <c r="G32" s="56">
        <v>116232.9045</v>
      </c>
      <c r="H32" s="57">
        <v>-5.78875932675329</v>
      </c>
      <c r="I32" s="56">
        <v>22880.318599999999</v>
      </c>
      <c r="J32" s="57">
        <v>20.8944168187105</v>
      </c>
      <c r="K32" s="56">
        <v>27701.038400000001</v>
      </c>
      <c r="L32" s="57">
        <v>23.8323549765549</v>
      </c>
      <c r="M32" s="57">
        <v>-0.174026681974492</v>
      </c>
      <c r="N32" s="56">
        <v>1585943.534</v>
      </c>
      <c r="O32" s="56">
        <v>35732635.1285</v>
      </c>
      <c r="P32" s="56">
        <v>20783</v>
      </c>
      <c r="Q32" s="56">
        <v>20730</v>
      </c>
      <c r="R32" s="57">
        <v>0.25566811384467603</v>
      </c>
      <c r="S32" s="56">
        <v>5.2689439157003299</v>
      </c>
      <c r="T32" s="56">
        <v>5.3407411191509899</v>
      </c>
      <c r="U32" s="58">
        <v>-1.36264884575288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8.2301000000000002</v>
      </c>
      <c r="O33" s="56">
        <v>521.44719999999995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167396.32800000001</v>
      </c>
      <c r="E35" s="59"/>
      <c r="F35" s="59"/>
      <c r="G35" s="56">
        <v>169637.72760000001</v>
      </c>
      <c r="H35" s="57">
        <v>-1.3212860321291</v>
      </c>
      <c r="I35" s="56">
        <v>25591.977599999998</v>
      </c>
      <c r="J35" s="57">
        <v>15.288255068534101</v>
      </c>
      <c r="K35" s="56">
        <v>24085.734899999999</v>
      </c>
      <c r="L35" s="57">
        <v>14.1983362078472</v>
      </c>
      <c r="M35" s="57">
        <v>6.25367133805E-2</v>
      </c>
      <c r="N35" s="56">
        <v>2980334.6671000002</v>
      </c>
      <c r="O35" s="56">
        <v>59241229.118000001</v>
      </c>
      <c r="P35" s="56">
        <v>10914</v>
      </c>
      <c r="Q35" s="56">
        <v>11164</v>
      </c>
      <c r="R35" s="57">
        <v>-2.2393407380867001</v>
      </c>
      <c r="S35" s="56">
        <v>15.337761407366701</v>
      </c>
      <c r="T35" s="56">
        <v>15.210407228591899</v>
      </c>
      <c r="U35" s="58">
        <v>0.83033094199531698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1864474.09</v>
      </c>
      <c r="E37" s="59"/>
      <c r="F37" s="59"/>
      <c r="G37" s="56">
        <v>431735.82</v>
      </c>
      <c r="H37" s="57">
        <v>331.85531605878799</v>
      </c>
      <c r="I37" s="56">
        <v>-164412.93</v>
      </c>
      <c r="J37" s="57">
        <v>-8.8181933383692108</v>
      </c>
      <c r="K37" s="56">
        <v>30705.24</v>
      </c>
      <c r="L37" s="57">
        <v>7.1120436566972796</v>
      </c>
      <c r="M37" s="57">
        <v>-6.3545560953114197</v>
      </c>
      <c r="N37" s="56">
        <v>3874213.25</v>
      </c>
      <c r="O37" s="56">
        <v>58100055.149999999</v>
      </c>
      <c r="P37" s="56">
        <v>286</v>
      </c>
      <c r="Q37" s="56">
        <v>51</v>
      </c>
      <c r="R37" s="57">
        <v>460.78431372548999</v>
      </c>
      <c r="S37" s="56">
        <v>6519.1401748251801</v>
      </c>
      <c r="T37" s="56">
        <v>1616.0386274509799</v>
      </c>
      <c r="U37" s="58">
        <v>75.210862412629197</v>
      </c>
    </row>
    <row r="38" spans="1:21" ht="12" thickBot="1">
      <c r="A38" s="75"/>
      <c r="B38" s="70" t="s">
        <v>35</v>
      </c>
      <c r="C38" s="71"/>
      <c r="D38" s="56">
        <v>85984.59</v>
      </c>
      <c r="E38" s="59"/>
      <c r="F38" s="59"/>
      <c r="G38" s="56">
        <v>231896.63</v>
      </c>
      <c r="H38" s="57">
        <v>-62.9211558615578</v>
      </c>
      <c r="I38" s="56">
        <v>-11192.95</v>
      </c>
      <c r="J38" s="57">
        <v>-13.0173906743057</v>
      </c>
      <c r="K38" s="56">
        <v>-23937.68</v>
      </c>
      <c r="L38" s="57">
        <v>-10.3225648427922</v>
      </c>
      <c r="M38" s="57">
        <v>-0.53241291553734504</v>
      </c>
      <c r="N38" s="56">
        <v>11316462.800000001</v>
      </c>
      <c r="O38" s="56">
        <v>119550381.62</v>
      </c>
      <c r="P38" s="56">
        <v>45</v>
      </c>
      <c r="Q38" s="56">
        <v>48</v>
      </c>
      <c r="R38" s="57">
        <v>-6.25</v>
      </c>
      <c r="S38" s="56">
        <v>1910.76866666667</v>
      </c>
      <c r="T38" s="56">
        <v>1389.5887499999999</v>
      </c>
      <c r="U38" s="58">
        <v>27.2759296171558</v>
      </c>
    </row>
    <row r="39" spans="1:21" ht="12" thickBot="1">
      <c r="A39" s="75"/>
      <c r="B39" s="70" t="s">
        <v>36</v>
      </c>
      <c r="C39" s="71"/>
      <c r="D39" s="56">
        <v>33482.92</v>
      </c>
      <c r="E39" s="59"/>
      <c r="F39" s="59"/>
      <c r="G39" s="56">
        <v>163927.35</v>
      </c>
      <c r="H39" s="57">
        <v>-79.574537134895394</v>
      </c>
      <c r="I39" s="56">
        <v>-222.25</v>
      </c>
      <c r="J39" s="57">
        <v>-0.66377126009320597</v>
      </c>
      <c r="K39" s="56">
        <v>-10826.08</v>
      </c>
      <c r="L39" s="57">
        <v>-6.6041938700284</v>
      </c>
      <c r="M39" s="57">
        <v>-0.97947087034272795</v>
      </c>
      <c r="N39" s="56">
        <v>8007535.8600000003</v>
      </c>
      <c r="O39" s="56">
        <v>106307465.79000001</v>
      </c>
      <c r="P39" s="56">
        <v>12</v>
      </c>
      <c r="Q39" s="56">
        <v>1</v>
      </c>
      <c r="R39" s="57">
        <v>1100</v>
      </c>
      <c r="S39" s="56">
        <v>2790.2433333333302</v>
      </c>
      <c r="T39" s="56">
        <v>2050.4299999999998</v>
      </c>
      <c r="U39" s="58">
        <v>26.514294452216198</v>
      </c>
    </row>
    <row r="40" spans="1:21" ht="12" thickBot="1">
      <c r="A40" s="75"/>
      <c r="B40" s="70" t="s">
        <v>37</v>
      </c>
      <c r="C40" s="71"/>
      <c r="D40" s="56">
        <v>58926.11</v>
      </c>
      <c r="E40" s="59"/>
      <c r="F40" s="59"/>
      <c r="G40" s="56">
        <v>172890.73</v>
      </c>
      <c r="H40" s="57">
        <v>-65.917137373415002</v>
      </c>
      <c r="I40" s="56">
        <v>-9612.5499999999993</v>
      </c>
      <c r="J40" s="57">
        <v>-16.312887444971299</v>
      </c>
      <c r="K40" s="56">
        <v>-20866.73</v>
      </c>
      <c r="L40" s="57">
        <v>-12.069316845385501</v>
      </c>
      <c r="M40" s="57">
        <v>-0.53933606271802004</v>
      </c>
      <c r="N40" s="56">
        <v>8444681.7400000002</v>
      </c>
      <c r="O40" s="56">
        <v>87224590.840000004</v>
      </c>
      <c r="P40" s="56">
        <v>39</v>
      </c>
      <c r="Q40" s="56">
        <v>38</v>
      </c>
      <c r="R40" s="57">
        <v>2.6315789473684301</v>
      </c>
      <c r="S40" s="56">
        <v>1510.9258974359</v>
      </c>
      <c r="T40" s="56">
        <v>1351.39631578947</v>
      </c>
      <c r="U40" s="58">
        <v>10.558398788263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3.5</v>
      </c>
      <c r="H41" s="59"/>
      <c r="I41" s="59"/>
      <c r="J41" s="59"/>
      <c r="K41" s="56">
        <v>3.5</v>
      </c>
      <c r="L41" s="57">
        <v>100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16886.324700000001</v>
      </c>
      <c r="E42" s="59"/>
      <c r="F42" s="59"/>
      <c r="G42" s="56">
        <v>176045.29920000001</v>
      </c>
      <c r="H42" s="57">
        <v>-90.407966144659198</v>
      </c>
      <c r="I42" s="56">
        <v>1293.3079</v>
      </c>
      <c r="J42" s="57">
        <v>7.6589069734043402</v>
      </c>
      <c r="K42" s="56">
        <v>11818.663399999999</v>
      </c>
      <c r="L42" s="57">
        <v>6.7134217463955999</v>
      </c>
      <c r="M42" s="57">
        <v>-0.89057071377462205</v>
      </c>
      <c r="N42" s="56">
        <v>719647.86300000001</v>
      </c>
      <c r="O42" s="56">
        <v>19934093.915399998</v>
      </c>
      <c r="P42" s="56">
        <v>55</v>
      </c>
      <c r="Q42" s="56">
        <v>72</v>
      </c>
      <c r="R42" s="57">
        <v>-23.6111111111111</v>
      </c>
      <c r="S42" s="56">
        <v>307.024085454545</v>
      </c>
      <c r="T42" s="56">
        <v>378.620606944445</v>
      </c>
      <c r="U42" s="58">
        <v>-23.319512989966601</v>
      </c>
    </row>
    <row r="43" spans="1:21" ht="12" thickBot="1">
      <c r="A43" s="75"/>
      <c r="B43" s="70" t="s">
        <v>33</v>
      </c>
      <c r="C43" s="71"/>
      <c r="D43" s="56">
        <v>253620.4204</v>
      </c>
      <c r="E43" s="59"/>
      <c r="F43" s="59"/>
      <c r="G43" s="56">
        <v>400465.62050000002</v>
      </c>
      <c r="H43" s="57">
        <v>-36.668615876852797</v>
      </c>
      <c r="I43" s="56">
        <v>16094.611999999999</v>
      </c>
      <c r="J43" s="57">
        <v>6.3459448472706699</v>
      </c>
      <c r="K43" s="56">
        <v>23849.714199999999</v>
      </c>
      <c r="L43" s="57">
        <v>5.95549604738168</v>
      </c>
      <c r="M43" s="57">
        <v>-0.32516541435117102</v>
      </c>
      <c r="N43" s="56">
        <v>6234217.6926999995</v>
      </c>
      <c r="O43" s="56">
        <v>134460037.48230001</v>
      </c>
      <c r="P43" s="56">
        <v>1393</v>
      </c>
      <c r="Q43" s="56">
        <v>1307</v>
      </c>
      <c r="R43" s="57">
        <v>6.5799540933435301</v>
      </c>
      <c r="S43" s="56">
        <v>182.06778205312301</v>
      </c>
      <c r="T43" s="56">
        <v>188.937012930375</v>
      </c>
      <c r="U43" s="58">
        <v>-3.7728975438651999</v>
      </c>
    </row>
    <row r="44" spans="1:21" ht="12" thickBot="1">
      <c r="A44" s="75"/>
      <c r="B44" s="70" t="s">
        <v>38</v>
      </c>
      <c r="C44" s="71"/>
      <c r="D44" s="56">
        <v>38664.07</v>
      </c>
      <c r="E44" s="59"/>
      <c r="F44" s="59"/>
      <c r="G44" s="56">
        <v>166363.29</v>
      </c>
      <c r="H44" s="57">
        <v>-76.759253799320803</v>
      </c>
      <c r="I44" s="56">
        <v>-2462.1999999999998</v>
      </c>
      <c r="J44" s="57">
        <v>-6.3681862773370703</v>
      </c>
      <c r="K44" s="56">
        <v>-15093.51</v>
      </c>
      <c r="L44" s="57">
        <v>-9.0726205282427408</v>
      </c>
      <c r="M44" s="57">
        <v>-0.83687028398298302</v>
      </c>
      <c r="N44" s="56">
        <v>7117798.46</v>
      </c>
      <c r="O44" s="56">
        <v>59514804.700000003</v>
      </c>
      <c r="P44" s="56">
        <v>43</v>
      </c>
      <c r="Q44" s="56">
        <v>47</v>
      </c>
      <c r="R44" s="57">
        <v>-8.5106382978723403</v>
      </c>
      <c r="S44" s="56">
        <v>899.16441860465102</v>
      </c>
      <c r="T44" s="56">
        <v>1114.4957446808501</v>
      </c>
      <c r="U44" s="58">
        <v>-23.9479367311217</v>
      </c>
    </row>
    <row r="45" spans="1:21" ht="12" thickBot="1">
      <c r="A45" s="75"/>
      <c r="B45" s="70" t="s">
        <v>39</v>
      </c>
      <c r="C45" s="71"/>
      <c r="D45" s="56">
        <v>31188.06</v>
      </c>
      <c r="E45" s="59"/>
      <c r="F45" s="59"/>
      <c r="G45" s="56">
        <v>90900.1</v>
      </c>
      <c r="H45" s="57">
        <v>-65.689740715356805</v>
      </c>
      <c r="I45" s="56">
        <v>4208.8599999999997</v>
      </c>
      <c r="J45" s="57">
        <v>13.4951003685385</v>
      </c>
      <c r="K45" s="56">
        <v>11841.08</v>
      </c>
      <c r="L45" s="57">
        <v>13.0264763185079</v>
      </c>
      <c r="M45" s="57">
        <v>-0.64455438186381697</v>
      </c>
      <c r="N45" s="56">
        <v>3076981.89</v>
      </c>
      <c r="O45" s="56">
        <v>26334531.82</v>
      </c>
      <c r="P45" s="56">
        <v>32</v>
      </c>
      <c r="Q45" s="56">
        <v>45</v>
      </c>
      <c r="R45" s="57">
        <v>-28.8888888888889</v>
      </c>
      <c r="S45" s="56">
        <v>974.62687500000004</v>
      </c>
      <c r="T45" s="56">
        <v>1114.85355555556</v>
      </c>
      <c r="U45" s="58">
        <v>-14.3877297202127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4763.8530000000001</v>
      </c>
      <c r="E47" s="62"/>
      <c r="F47" s="62"/>
      <c r="G47" s="61">
        <v>13352.918900000001</v>
      </c>
      <c r="H47" s="63">
        <v>-64.323508322962994</v>
      </c>
      <c r="I47" s="61">
        <v>371.61689999999999</v>
      </c>
      <c r="J47" s="63">
        <v>7.8007633736809296</v>
      </c>
      <c r="K47" s="61">
        <v>1132.1217999999999</v>
      </c>
      <c r="L47" s="63">
        <v>8.4784593426984696</v>
      </c>
      <c r="M47" s="63">
        <v>-0.671751838008949</v>
      </c>
      <c r="N47" s="61">
        <v>168459.73970000001</v>
      </c>
      <c r="O47" s="61">
        <v>7133915.9523999998</v>
      </c>
      <c r="P47" s="61">
        <v>11</v>
      </c>
      <c r="Q47" s="61">
        <v>11</v>
      </c>
      <c r="R47" s="63">
        <v>0</v>
      </c>
      <c r="S47" s="61">
        <v>433.077545454546</v>
      </c>
      <c r="T47" s="61">
        <v>524.37857272727297</v>
      </c>
      <c r="U47" s="64">
        <v>-21.08191205732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64174.82</v>
      </c>
      <c r="D2" s="37">
        <v>539571.00549914502</v>
      </c>
      <c r="E2" s="37">
        <v>404424.03503589699</v>
      </c>
      <c r="F2" s="37">
        <v>135146.867899145</v>
      </c>
      <c r="G2" s="37">
        <v>404424.03503589699</v>
      </c>
      <c r="H2" s="37">
        <v>0.25047100791388499</v>
      </c>
    </row>
    <row r="3" spans="1:8">
      <c r="A3" s="37">
        <v>2</v>
      </c>
      <c r="B3" s="37">
        <v>13</v>
      </c>
      <c r="C3" s="37">
        <v>6349</v>
      </c>
      <c r="D3" s="37">
        <v>54978.117820512802</v>
      </c>
      <c r="E3" s="37">
        <v>42539.214402564103</v>
      </c>
      <c r="F3" s="37">
        <v>12438.903417948701</v>
      </c>
      <c r="G3" s="37">
        <v>42539.214402564103</v>
      </c>
      <c r="H3" s="37">
        <v>0.22625189641009599</v>
      </c>
    </row>
    <row r="4" spans="1:8">
      <c r="A4" s="37">
        <v>3</v>
      </c>
      <c r="B4" s="37">
        <v>14</v>
      </c>
      <c r="C4" s="37">
        <v>98669</v>
      </c>
      <c r="D4" s="37">
        <v>77332.883622048306</v>
      </c>
      <c r="E4" s="37">
        <v>51378.838724616202</v>
      </c>
      <c r="F4" s="37">
        <v>25954.002162389301</v>
      </c>
      <c r="G4" s="37">
        <v>51378.838724616202</v>
      </c>
      <c r="H4" s="37">
        <v>0.33561423406534102</v>
      </c>
    </row>
    <row r="5" spans="1:8">
      <c r="A5" s="37">
        <v>4</v>
      </c>
      <c r="B5" s="37">
        <v>15</v>
      </c>
      <c r="C5" s="37">
        <v>2371</v>
      </c>
      <c r="D5" s="37">
        <v>37989.249374790103</v>
      </c>
      <c r="E5" s="37">
        <v>29015.9099454731</v>
      </c>
      <c r="F5" s="37">
        <v>8973.3394293169895</v>
      </c>
      <c r="G5" s="37">
        <v>29015.9099454731</v>
      </c>
      <c r="H5" s="37">
        <v>0.236207336996549</v>
      </c>
    </row>
    <row r="6" spans="1:8">
      <c r="A6" s="37">
        <v>5</v>
      </c>
      <c r="B6" s="37">
        <v>16</v>
      </c>
      <c r="C6" s="37">
        <v>3933</v>
      </c>
      <c r="D6" s="37">
        <v>176732.484353846</v>
      </c>
      <c r="E6" s="37">
        <v>140761.60090256401</v>
      </c>
      <c r="F6" s="37">
        <v>35970.883451282098</v>
      </c>
      <c r="G6" s="37">
        <v>140761.60090256401</v>
      </c>
      <c r="H6" s="37">
        <v>0.203532947453297</v>
      </c>
    </row>
    <row r="7" spans="1:8">
      <c r="A7" s="37">
        <v>6</v>
      </c>
      <c r="B7" s="37">
        <v>17</v>
      </c>
      <c r="C7" s="37">
        <v>14943</v>
      </c>
      <c r="D7" s="37">
        <v>224137.33671965799</v>
      </c>
      <c r="E7" s="37">
        <v>160326.819557265</v>
      </c>
      <c r="F7" s="37">
        <v>63810.517162393196</v>
      </c>
      <c r="G7" s="37">
        <v>160326.819557265</v>
      </c>
      <c r="H7" s="37">
        <v>0.28469383145301103</v>
      </c>
    </row>
    <row r="8" spans="1:8">
      <c r="A8" s="37">
        <v>7</v>
      </c>
      <c r="B8" s="37">
        <v>18</v>
      </c>
      <c r="C8" s="37">
        <v>69004</v>
      </c>
      <c r="D8" s="37">
        <v>111668.522625641</v>
      </c>
      <c r="E8" s="37">
        <v>90627.403367521401</v>
      </c>
      <c r="F8" s="37">
        <v>21041.119258119699</v>
      </c>
      <c r="G8" s="37">
        <v>90627.403367521401</v>
      </c>
      <c r="H8" s="37">
        <v>0.18842480193508199</v>
      </c>
    </row>
    <row r="9" spans="1:8">
      <c r="A9" s="37">
        <v>8</v>
      </c>
      <c r="B9" s="37">
        <v>19</v>
      </c>
      <c r="C9" s="37">
        <v>22810</v>
      </c>
      <c r="D9" s="37">
        <v>93694.961172649593</v>
      </c>
      <c r="E9" s="37">
        <v>79646.2145529915</v>
      </c>
      <c r="F9" s="37">
        <v>14044.1568760684</v>
      </c>
      <c r="G9" s="37">
        <v>79646.2145529915</v>
      </c>
      <c r="H9" s="37">
        <v>0.14989968191878</v>
      </c>
    </row>
    <row r="10" spans="1:8">
      <c r="A10" s="37">
        <v>9</v>
      </c>
      <c r="B10" s="37">
        <v>21</v>
      </c>
      <c r="C10" s="37">
        <v>212410</v>
      </c>
      <c r="D10" s="37">
        <v>837022.13406495703</v>
      </c>
      <c r="E10" s="37">
        <v>903122.51540000003</v>
      </c>
      <c r="F10" s="37">
        <v>-66116.056548717897</v>
      </c>
      <c r="G10" s="37">
        <v>903122.51540000003</v>
      </c>
      <c r="H10" s="37">
        <v>-7.8991094811211401E-2</v>
      </c>
    </row>
    <row r="11" spans="1:8">
      <c r="A11" s="37">
        <v>10</v>
      </c>
      <c r="B11" s="37">
        <v>22</v>
      </c>
      <c r="C11" s="37">
        <v>23438</v>
      </c>
      <c r="D11" s="37">
        <v>474867.21952393203</v>
      </c>
      <c r="E11" s="37">
        <v>413711.85635128198</v>
      </c>
      <c r="F11" s="37">
        <v>61151.089668376102</v>
      </c>
      <c r="G11" s="37">
        <v>413711.85635128198</v>
      </c>
      <c r="H11" s="37">
        <v>0.12877629257230899</v>
      </c>
    </row>
    <row r="12" spans="1:8">
      <c r="A12" s="37">
        <v>11</v>
      </c>
      <c r="B12" s="37">
        <v>23</v>
      </c>
      <c r="C12" s="37">
        <v>148789.31099999999</v>
      </c>
      <c r="D12" s="37">
        <v>1293260.8465128201</v>
      </c>
      <c r="E12" s="37">
        <v>1147736.69348803</v>
      </c>
      <c r="F12" s="37">
        <v>145517.24481965799</v>
      </c>
      <c r="G12" s="37">
        <v>1147736.69348803</v>
      </c>
      <c r="H12" s="37">
        <v>0.112520241005473</v>
      </c>
    </row>
    <row r="13" spans="1:8">
      <c r="A13" s="37">
        <v>12</v>
      </c>
      <c r="B13" s="37">
        <v>24</v>
      </c>
      <c r="C13" s="37">
        <v>16739</v>
      </c>
      <c r="D13" s="37">
        <v>476657.419302564</v>
      </c>
      <c r="E13" s="37">
        <v>450722.20653162402</v>
      </c>
      <c r="F13" s="37">
        <v>25931.725591453</v>
      </c>
      <c r="G13" s="37">
        <v>450722.20653162402</v>
      </c>
      <c r="H13" s="37">
        <v>5.4403674959629097E-2</v>
      </c>
    </row>
    <row r="14" spans="1:8">
      <c r="A14" s="37">
        <v>13</v>
      </c>
      <c r="B14" s="37">
        <v>25</v>
      </c>
      <c r="C14" s="37">
        <v>89681</v>
      </c>
      <c r="D14" s="37">
        <v>1114845.9332000001</v>
      </c>
      <c r="E14" s="37">
        <v>1025083.2983</v>
      </c>
      <c r="F14" s="37">
        <v>89762.634900000005</v>
      </c>
      <c r="G14" s="37">
        <v>1025083.2983</v>
      </c>
      <c r="H14" s="37">
        <v>8.0515730673519803E-2</v>
      </c>
    </row>
    <row r="15" spans="1:8">
      <c r="A15" s="37">
        <v>14</v>
      </c>
      <c r="B15" s="37">
        <v>26</v>
      </c>
      <c r="C15" s="37">
        <v>55115</v>
      </c>
      <c r="D15" s="37">
        <v>299034.29668324598</v>
      </c>
      <c r="E15" s="37">
        <v>262984.07861243503</v>
      </c>
      <c r="F15" s="37">
        <v>36050.218070811599</v>
      </c>
      <c r="G15" s="37">
        <v>262984.07861243503</v>
      </c>
      <c r="H15" s="37">
        <v>0.12055546293741</v>
      </c>
    </row>
    <row r="16" spans="1:8">
      <c r="A16" s="37">
        <v>15</v>
      </c>
      <c r="B16" s="37">
        <v>27</v>
      </c>
      <c r="C16" s="37">
        <v>129602.185</v>
      </c>
      <c r="D16" s="37">
        <v>1045839.17800708</v>
      </c>
      <c r="E16" s="37">
        <v>1001206.11621858</v>
      </c>
      <c r="F16" s="37">
        <v>44633.061788495601</v>
      </c>
      <c r="G16" s="37">
        <v>1001206.11621858</v>
      </c>
      <c r="H16" s="37">
        <v>4.2676792691536999E-2</v>
      </c>
    </row>
    <row r="17" spans="1:9">
      <c r="A17" s="37">
        <v>16</v>
      </c>
      <c r="B17" s="37">
        <v>29</v>
      </c>
      <c r="C17" s="37">
        <v>170357</v>
      </c>
      <c r="D17" s="37">
        <v>2201828.12717778</v>
      </c>
      <c r="E17" s="37">
        <v>1971714.8381974399</v>
      </c>
      <c r="F17" s="37">
        <v>229841.57957863199</v>
      </c>
      <c r="G17" s="37">
        <v>1971714.8381974399</v>
      </c>
      <c r="H17" s="37">
        <v>0.10439958645748</v>
      </c>
    </row>
    <row r="18" spans="1:9">
      <c r="A18" s="37">
        <v>17</v>
      </c>
      <c r="B18" s="37">
        <v>31</v>
      </c>
      <c r="C18" s="37">
        <v>21917.105</v>
      </c>
      <c r="D18" s="37">
        <v>230844.371602798</v>
      </c>
      <c r="E18" s="37">
        <v>193484.57890103199</v>
      </c>
      <c r="F18" s="37">
        <v>37359.792701766302</v>
      </c>
      <c r="G18" s="37">
        <v>193484.57890103199</v>
      </c>
      <c r="H18" s="37">
        <v>0.161839738358661</v>
      </c>
    </row>
    <row r="19" spans="1:9">
      <c r="A19" s="37">
        <v>18</v>
      </c>
      <c r="B19" s="37">
        <v>32</v>
      </c>
      <c r="C19" s="37">
        <v>16155.522000000001</v>
      </c>
      <c r="D19" s="37">
        <v>277172.61306356598</v>
      </c>
      <c r="E19" s="37">
        <v>255161.28155906501</v>
      </c>
      <c r="F19" s="37">
        <v>22011.3315045009</v>
      </c>
      <c r="G19" s="37">
        <v>255161.28155906501</v>
      </c>
      <c r="H19" s="37">
        <v>7.9413803770912006E-2</v>
      </c>
    </row>
    <row r="20" spans="1:9">
      <c r="A20" s="37">
        <v>19</v>
      </c>
      <c r="B20" s="37">
        <v>33</v>
      </c>
      <c r="C20" s="37">
        <v>34869.512999999999</v>
      </c>
      <c r="D20" s="37">
        <v>560093.80652287998</v>
      </c>
      <c r="E20" s="37">
        <v>438572.10045111302</v>
      </c>
      <c r="F20" s="37">
        <v>121521.706071767</v>
      </c>
      <c r="G20" s="37">
        <v>438572.10045111302</v>
      </c>
      <c r="H20" s="37">
        <v>0.216966702106896</v>
      </c>
    </row>
    <row r="21" spans="1:9">
      <c r="A21" s="37">
        <v>20</v>
      </c>
      <c r="B21" s="37">
        <v>34</v>
      </c>
      <c r="C21" s="37">
        <v>35737.576999999997</v>
      </c>
      <c r="D21" s="37">
        <v>211027.882776318</v>
      </c>
      <c r="E21" s="37">
        <v>162389.709421932</v>
      </c>
      <c r="F21" s="37">
        <v>48637.7630979756</v>
      </c>
      <c r="G21" s="37">
        <v>162389.709421932</v>
      </c>
      <c r="H21" s="37">
        <v>0.23048071664407199</v>
      </c>
    </row>
    <row r="22" spans="1:9">
      <c r="A22" s="37">
        <v>21</v>
      </c>
      <c r="B22" s="37">
        <v>35</v>
      </c>
      <c r="C22" s="37">
        <v>34673.11</v>
      </c>
      <c r="D22" s="37">
        <v>974587.01917079603</v>
      </c>
      <c r="E22" s="37">
        <v>920105.57116283197</v>
      </c>
      <c r="F22" s="37">
        <v>54481.448007964602</v>
      </c>
      <c r="G22" s="37">
        <v>920105.57116283197</v>
      </c>
      <c r="H22" s="37">
        <v>5.5902086664686802E-2</v>
      </c>
    </row>
    <row r="23" spans="1:9">
      <c r="A23" s="37">
        <v>22</v>
      </c>
      <c r="B23" s="37">
        <v>36</v>
      </c>
      <c r="C23" s="37">
        <v>137556.16500000001</v>
      </c>
      <c r="D23" s="37">
        <v>682747.81293893803</v>
      </c>
      <c r="E23" s="37">
        <v>588056.47861362097</v>
      </c>
      <c r="F23" s="37">
        <v>94691.334325316595</v>
      </c>
      <c r="G23" s="37">
        <v>588056.47861362097</v>
      </c>
      <c r="H23" s="37">
        <v>0.138691523474401</v>
      </c>
    </row>
    <row r="24" spans="1:9">
      <c r="A24" s="37">
        <v>23</v>
      </c>
      <c r="B24" s="37">
        <v>37</v>
      </c>
      <c r="C24" s="37">
        <v>128643.497</v>
      </c>
      <c r="D24" s="37">
        <v>984953.36344955803</v>
      </c>
      <c r="E24" s="37">
        <v>877044.83153155399</v>
      </c>
      <c r="F24" s="37">
        <v>107908.53191800301</v>
      </c>
      <c r="G24" s="37">
        <v>877044.83153155399</v>
      </c>
      <c r="H24" s="37">
        <v>0.109556996221709</v>
      </c>
    </row>
    <row r="25" spans="1:9">
      <c r="A25" s="37">
        <v>24</v>
      </c>
      <c r="B25" s="37">
        <v>38</v>
      </c>
      <c r="C25" s="37">
        <v>130109.439</v>
      </c>
      <c r="D25" s="37">
        <v>666367.78604601801</v>
      </c>
      <c r="E25" s="37">
        <v>623273.96027522103</v>
      </c>
      <c r="F25" s="37">
        <v>43093.825770796502</v>
      </c>
      <c r="G25" s="37">
        <v>623273.96027522103</v>
      </c>
      <c r="H25" s="37">
        <v>6.4669731450404305E-2</v>
      </c>
    </row>
    <row r="26" spans="1:9">
      <c r="A26" s="37">
        <v>25</v>
      </c>
      <c r="B26" s="37">
        <v>39</v>
      </c>
      <c r="C26" s="37">
        <v>60774.266000000003</v>
      </c>
      <c r="D26" s="37">
        <v>109504.362207186</v>
      </c>
      <c r="E26" s="37">
        <v>86624.169676019796</v>
      </c>
      <c r="F26" s="37">
        <v>22880.192531165801</v>
      </c>
      <c r="G26" s="37">
        <v>86624.169676019796</v>
      </c>
      <c r="H26" s="37">
        <v>0.20894320618822201</v>
      </c>
    </row>
    <row r="27" spans="1:9">
      <c r="A27" s="37">
        <v>26</v>
      </c>
      <c r="B27" s="37">
        <v>42</v>
      </c>
      <c r="C27" s="37">
        <v>7988.4650000000001</v>
      </c>
      <c r="D27" s="37">
        <v>167396.3273</v>
      </c>
      <c r="E27" s="37">
        <v>141804.33739999999</v>
      </c>
      <c r="F27" s="37">
        <v>25591.9899</v>
      </c>
      <c r="G27" s="37">
        <v>141804.33739999999</v>
      </c>
      <c r="H27" s="37">
        <v>0.152882624802964</v>
      </c>
    </row>
    <row r="28" spans="1:9">
      <c r="A28" s="37">
        <v>27</v>
      </c>
      <c r="B28" s="37">
        <v>75</v>
      </c>
      <c r="C28" s="37">
        <v>58</v>
      </c>
      <c r="D28" s="37">
        <v>16886.3247863248</v>
      </c>
      <c r="E28" s="37">
        <v>15593.017094017099</v>
      </c>
      <c r="F28" s="37">
        <v>1293.3076923076901</v>
      </c>
      <c r="G28" s="37">
        <v>15593.017094017099</v>
      </c>
      <c r="H28" s="37">
        <v>7.6589057043073297E-2</v>
      </c>
    </row>
    <row r="29" spans="1:9">
      <c r="A29" s="37">
        <v>28</v>
      </c>
      <c r="B29" s="37">
        <v>76</v>
      </c>
      <c r="C29" s="37">
        <v>1425</v>
      </c>
      <c r="D29" s="37">
        <v>253620.41526239301</v>
      </c>
      <c r="E29" s="37">
        <v>237525.80732222201</v>
      </c>
      <c r="F29" s="37">
        <v>16094.607940170899</v>
      </c>
      <c r="G29" s="37">
        <v>237525.80732222201</v>
      </c>
      <c r="H29" s="37">
        <v>6.34594337507082E-2</v>
      </c>
    </row>
    <row r="30" spans="1:9">
      <c r="A30" s="37">
        <v>29</v>
      </c>
      <c r="B30" s="37">
        <v>99</v>
      </c>
      <c r="C30" s="37">
        <v>9</v>
      </c>
      <c r="D30" s="37">
        <v>4763.8529611980903</v>
      </c>
      <c r="E30" s="37">
        <v>4392.2363512593602</v>
      </c>
      <c r="F30" s="37">
        <v>371.61660993873397</v>
      </c>
      <c r="G30" s="37">
        <v>4392.2363512593602</v>
      </c>
      <c r="H30" s="37">
        <v>7.8007573484231402E-2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532</v>
      </c>
      <c r="D34" s="34">
        <v>1864474.09</v>
      </c>
      <c r="E34" s="34">
        <v>2028887.02</v>
      </c>
      <c r="F34" s="30"/>
      <c r="G34" s="30"/>
      <c r="H34" s="30"/>
    </row>
    <row r="35" spans="1:8">
      <c r="A35" s="30"/>
      <c r="B35" s="33">
        <v>71</v>
      </c>
      <c r="C35" s="34">
        <v>37</v>
      </c>
      <c r="D35" s="34">
        <v>85984.59</v>
      </c>
      <c r="E35" s="34">
        <v>97177.54</v>
      </c>
      <c r="F35" s="30"/>
      <c r="G35" s="30"/>
      <c r="H35" s="30"/>
    </row>
    <row r="36" spans="1:8">
      <c r="A36" s="30"/>
      <c r="B36" s="33">
        <v>72</v>
      </c>
      <c r="C36" s="34">
        <v>13</v>
      </c>
      <c r="D36" s="34">
        <v>33482.92</v>
      </c>
      <c r="E36" s="34">
        <v>33705.17</v>
      </c>
      <c r="F36" s="30"/>
      <c r="G36" s="30"/>
      <c r="H36" s="30"/>
    </row>
    <row r="37" spans="1:8">
      <c r="A37" s="30"/>
      <c r="B37" s="33">
        <v>73</v>
      </c>
      <c r="C37" s="34">
        <v>31</v>
      </c>
      <c r="D37" s="34">
        <v>58926.11</v>
      </c>
      <c r="E37" s="34">
        <v>68538.66</v>
      </c>
      <c r="F37" s="30"/>
      <c r="G37" s="30"/>
      <c r="H37" s="30"/>
    </row>
    <row r="38" spans="1:8">
      <c r="A38" s="30"/>
      <c r="B38" s="33">
        <v>77</v>
      </c>
      <c r="C38" s="34">
        <v>33</v>
      </c>
      <c r="D38" s="34">
        <v>38664.07</v>
      </c>
      <c r="E38" s="34">
        <v>41126.269999999997</v>
      </c>
      <c r="F38" s="30"/>
      <c r="G38" s="30"/>
      <c r="H38" s="30"/>
    </row>
    <row r="39" spans="1:8">
      <c r="A39" s="30"/>
      <c r="B39" s="33">
        <v>78</v>
      </c>
      <c r="C39" s="34">
        <v>30</v>
      </c>
      <c r="D39" s="34">
        <v>31188.06</v>
      </c>
      <c r="E39" s="34">
        <v>26979.200000000001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2016-10-12T00:14:30Z</dcterms:modified>
</cp:coreProperties>
</file>