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<sst xmlns="http://schemas.openxmlformats.org/spreadsheetml/2006/main" count="117" uniqueCount="75">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</sst>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6" sqref="C26:D26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16746559.399800001</v>
      </c>
      <c r="F3" s="25">
        <f>RA!I7</f>
        <v>2061185.4898000001</v>
      </c>
      <c r="G3" s="16">
        <f>SUM(G4:G40)</f>
        <v>14685373.909999998</v>
      </c>
      <c r="H3" s="27">
        <f>RA!J7</f>
        <v>12.308113210553699</v>
      </c>
      <c r="I3" s="20">
        <f>SUM(I4:I40)</f>
        <v>16746564.437044233</v>
      </c>
      <c r="J3" s="21">
        <f>SUM(J4:J40)</f>
        <v>14685373.966752965</v>
      </c>
      <c r="K3" s="22">
        <f>E3-I3</f>
        <v>-5.0372442323714495</v>
      </c>
      <c r="L3" s="22">
        <f>G3-J3</f>
        <v>-5.6752966716885567E-2</v>
      </c>
    </row>
    <row r="4" spans="1:13" x14ac:dyDescent="0.15">
      <c r="A4" s="44">
        <f>RA!A8</f>
        <v>42233</v>
      </c>
      <c r="B4" s="12">
        <v>12</v>
      </c>
      <c r="C4" s="42" t="s">
        <v>6</v>
      </c>
      <c r="D4" s="42"/>
      <c r="E4" s="15">
        <f>VLOOKUP(C4,RA!B8:D36,3,0)</f>
        <v>555373.73210000002</v>
      </c>
      <c r="F4" s="25">
        <f>VLOOKUP(C4,RA!B8:I39,8,0)</f>
        <v>131511.65969999999</v>
      </c>
      <c r="G4" s="16">
        <f t="shared" ref="G4:G40" si="0">E4-F4</f>
        <v>423862.07240000006</v>
      </c>
      <c r="H4" s="27">
        <f>RA!J8</f>
        <v>23.679848739464699</v>
      </c>
      <c r="I4" s="20">
        <f>VLOOKUP(B4,RMS!B:D,3,FALSE)</f>
        <v>555374.58841453004</v>
      </c>
      <c r="J4" s="21">
        <f>VLOOKUP(B4,RMS!B:E,4,FALSE)</f>
        <v>423862.08435384597</v>
      </c>
      <c r="K4" s="22">
        <f t="shared" ref="K4:K40" si="1">E4-I4</f>
        <v>-0.85631453001406044</v>
      </c>
      <c r="L4" s="22">
        <f t="shared" ref="L4:L40" si="2">G4-J4</f>
        <v>-1.1953845911193639E-2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288817.1004</v>
      </c>
      <c r="F5" s="25">
        <f>VLOOKUP(C5,RA!B9:I40,8,0)</f>
        <v>27288.203699999998</v>
      </c>
      <c r="G5" s="16">
        <f t="shared" si="0"/>
        <v>261528.89669999998</v>
      </c>
      <c r="H5" s="27">
        <f>RA!J9</f>
        <v>9.4482645460420898</v>
      </c>
      <c r="I5" s="20">
        <f>VLOOKUP(B5,RMS!B:D,3,FALSE)</f>
        <v>288817.21469734499</v>
      </c>
      <c r="J5" s="21">
        <f>VLOOKUP(B5,RMS!B:E,4,FALSE)</f>
        <v>261528.90891672301</v>
      </c>
      <c r="K5" s="22">
        <f t="shared" si="1"/>
        <v>-0.11429734498960897</v>
      </c>
      <c r="L5" s="22">
        <f t="shared" si="2"/>
        <v>-1.2216723029268906E-2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167152.70310000001</v>
      </c>
      <c r="F6" s="25">
        <f>VLOOKUP(C6,RA!B10:I41,8,0)</f>
        <v>42801.568899999998</v>
      </c>
      <c r="G6" s="16">
        <f t="shared" si="0"/>
        <v>124351.13420000001</v>
      </c>
      <c r="H6" s="27">
        <f>RA!J10</f>
        <v>25.606267865374399</v>
      </c>
      <c r="I6" s="20">
        <f>VLOOKUP(B6,RMS!B:D,3,FALSE)</f>
        <v>167154.99256153801</v>
      </c>
      <c r="J6" s="21">
        <f>VLOOKUP(B6,RMS!B:E,4,FALSE)</f>
        <v>124351.13413675201</v>
      </c>
      <c r="K6" s="22">
        <f>E6-I6</f>
        <v>-2.2894615379918832</v>
      </c>
      <c r="L6" s="22">
        <f t="shared" si="2"/>
        <v>6.3248007791116834E-5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42883.352200000001</v>
      </c>
      <c r="F7" s="25">
        <f>VLOOKUP(C7,RA!B11:I42,8,0)</f>
        <v>9445.8222000000005</v>
      </c>
      <c r="G7" s="16">
        <f t="shared" si="0"/>
        <v>33437.53</v>
      </c>
      <c r="H7" s="27">
        <f>RA!J11</f>
        <v>22.026781292531499</v>
      </c>
      <c r="I7" s="20">
        <f>VLOOKUP(B7,RMS!B:D,3,FALSE)</f>
        <v>42883.390332478601</v>
      </c>
      <c r="J7" s="21">
        <f>VLOOKUP(B7,RMS!B:E,4,FALSE)</f>
        <v>33437.529587179502</v>
      </c>
      <c r="K7" s="22">
        <f t="shared" si="1"/>
        <v>-3.8132478599436581E-2</v>
      </c>
      <c r="L7" s="22">
        <f t="shared" si="2"/>
        <v>4.1282049642177299E-4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100379.9903</v>
      </c>
      <c r="F8" s="25">
        <f>VLOOKUP(C8,RA!B12:I43,8,0)</f>
        <v>15273.349700000001</v>
      </c>
      <c r="G8" s="16">
        <f t="shared" si="0"/>
        <v>85106.640599999999</v>
      </c>
      <c r="H8" s="27">
        <f>RA!J12</f>
        <v>15.215532153722499</v>
      </c>
      <c r="I8" s="20">
        <f>VLOOKUP(B8,RMS!B:D,3,FALSE)</f>
        <v>100380.00189230801</v>
      </c>
      <c r="J8" s="21">
        <f>VLOOKUP(B8,RMS!B:E,4,FALSE)</f>
        <v>85106.643164102599</v>
      </c>
      <c r="K8" s="22">
        <f t="shared" si="1"/>
        <v>-1.1592308001127094E-2</v>
      </c>
      <c r="L8" s="22">
        <f t="shared" si="2"/>
        <v>-2.5641026004450396E-3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269246.44449999998</v>
      </c>
      <c r="F9" s="25">
        <f>VLOOKUP(C9,RA!B13:I44,8,0)</f>
        <v>80700.397400000002</v>
      </c>
      <c r="G9" s="16">
        <f t="shared" si="0"/>
        <v>188546.04709999997</v>
      </c>
      <c r="H9" s="27">
        <f>RA!J13</f>
        <v>29.972688237300002</v>
      </c>
      <c r="I9" s="20">
        <f>VLOOKUP(B9,RMS!B:D,3,FALSE)</f>
        <v>269246.74928717897</v>
      </c>
      <c r="J9" s="21">
        <f>VLOOKUP(B9,RMS!B:E,4,FALSE)</f>
        <v>188546.04481367499</v>
      </c>
      <c r="K9" s="22">
        <f t="shared" si="1"/>
        <v>-0.30478717898949981</v>
      </c>
      <c r="L9" s="22">
        <f t="shared" si="2"/>
        <v>2.2863249760121107E-3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124298.9605</v>
      </c>
      <c r="F10" s="25">
        <f>VLOOKUP(C10,RA!B14:I45,8,0)</f>
        <v>9537.4158000000007</v>
      </c>
      <c r="G10" s="16">
        <f t="shared" si="0"/>
        <v>114761.5447</v>
      </c>
      <c r="H10" s="27">
        <f>RA!J14</f>
        <v>7.6729650526723399</v>
      </c>
      <c r="I10" s="20">
        <f>VLOOKUP(B10,RMS!B:D,3,FALSE)</f>
        <v>124298.967362393</v>
      </c>
      <c r="J10" s="21">
        <f>VLOOKUP(B10,RMS!B:E,4,FALSE)</f>
        <v>114761.54219743601</v>
      </c>
      <c r="K10" s="22">
        <f t="shared" si="1"/>
        <v>-6.8623929983004928E-3</v>
      </c>
      <c r="L10" s="22">
        <f t="shared" si="2"/>
        <v>2.5025639915838838E-3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89395.134300000005</v>
      </c>
      <c r="F11" s="25">
        <f>VLOOKUP(C11,RA!B15:I46,8,0)</f>
        <v>21416.105599999999</v>
      </c>
      <c r="G11" s="16">
        <f t="shared" si="0"/>
        <v>67979.02870000001</v>
      </c>
      <c r="H11" s="27">
        <f>RA!J15</f>
        <v>23.956679261904799</v>
      </c>
      <c r="I11" s="20">
        <f>VLOOKUP(B11,RMS!B:D,3,FALSE)</f>
        <v>89395.265962393198</v>
      </c>
      <c r="J11" s="21">
        <f>VLOOKUP(B11,RMS!B:E,4,FALSE)</f>
        <v>67979.030435042703</v>
      </c>
      <c r="K11" s="22">
        <f t="shared" si="1"/>
        <v>-0.13166239319252782</v>
      </c>
      <c r="L11" s="22">
        <f t="shared" si="2"/>
        <v>-1.7350426933262497E-3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866885.36910000001</v>
      </c>
      <c r="F12" s="25">
        <f>VLOOKUP(C12,RA!B16:I47,8,0)</f>
        <v>38229.857199999999</v>
      </c>
      <c r="G12" s="16">
        <f t="shared" si="0"/>
        <v>828655.51190000004</v>
      </c>
      <c r="H12" s="27">
        <f>RA!J16</f>
        <v>4.41002450412679</v>
      </c>
      <c r="I12" s="20">
        <f>VLOOKUP(B12,RMS!B:D,3,FALSE)</f>
        <v>866884.87386239297</v>
      </c>
      <c r="J12" s="21">
        <f>VLOOKUP(B12,RMS!B:E,4,FALSE)</f>
        <v>828655.51127264998</v>
      </c>
      <c r="K12" s="22">
        <f t="shared" si="1"/>
        <v>0.49523760704323649</v>
      </c>
      <c r="L12" s="22">
        <f t="shared" si="2"/>
        <v>6.2735006213188171E-4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465100.6176</v>
      </c>
      <c r="F13" s="25">
        <f>VLOOKUP(C13,RA!B17:I48,8,0)</f>
        <v>66542.941900000005</v>
      </c>
      <c r="G13" s="16">
        <f t="shared" si="0"/>
        <v>398557.67570000002</v>
      </c>
      <c r="H13" s="27">
        <f>RA!J17</f>
        <v>14.307214263307801</v>
      </c>
      <c r="I13" s="20">
        <f>VLOOKUP(B13,RMS!B:D,3,FALSE)</f>
        <v>465100.60330256401</v>
      </c>
      <c r="J13" s="21">
        <f>VLOOKUP(B13,RMS!B:E,4,FALSE)</f>
        <v>398557.67601367499</v>
      </c>
      <c r="K13" s="22">
        <f t="shared" si="1"/>
        <v>1.4297435991466045E-2</v>
      </c>
      <c r="L13" s="22">
        <f t="shared" si="2"/>
        <v>-3.1367497285827994E-4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1895687.8241999999</v>
      </c>
      <c r="F14" s="25">
        <f>VLOOKUP(C14,RA!B18:I49,8,0)</f>
        <v>281555.0122</v>
      </c>
      <c r="G14" s="16">
        <f t="shared" si="0"/>
        <v>1614132.8119999999</v>
      </c>
      <c r="H14" s="27">
        <f>RA!J18</f>
        <v>14.8523933427076</v>
      </c>
      <c r="I14" s="20">
        <f>VLOOKUP(B14,RMS!B:D,3,FALSE)</f>
        <v>1895687.4696760301</v>
      </c>
      <c r="J14" s="21">
        <f>VLOOKUP(B14,RMS!B:E,4,FALSE)</f>
        <v>1614132.81890275</v>
      </c>
      <c r="K14" s="22">
        <f t="shared" si="1"/>
        <v>0.35452396981418133</v>
      </c>
      <c r="L14" s="22">
        <f t="shared" si="2"/>
        <v>-6.9027501158416271E-3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432207.68489999999</v>
      </c>
      <c r="F15" s="25">
        <f>VLOOKUP(C15,RA!B19:I50,8,0)</f>
        <v>44945.801299999999</v>
      </c>
      <c r="G15" s="16">
        <f t="shared" si="0"/>
        <v>387261.8836</v>
      </c>
      <c r="H15" s="27">
        <f>RA!J19</f>
        <v>10.399121272079899</v>
      </c>
      <c r="I15" s="20">
        <f>VLOOKUP(B15,RMS!B:D,3,FALSE)</f>
        <v>432207.74319401698</v>
      </c>
      <c r="J15" s="21">
        <f>VLOOKUP(B15,RMS!B:E,4,FALSE)</f>
        <v>387261.883339316</v>
      </c>
      <c r="K15" s="22">
        <f t="shared" si="1"/>
        <v>-5.8294016984291375E-2</v>
      </c>
      <c r="L15" s="22">
        <f t="shared" si="2"/>
        <v>2.6068399893119931E-4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897012.09580000001</v>
      </c>
      <c r="F16" s="25">
        <f>VLOOKUP(C16,RA!B20:I51,8,0)</f>
        <v>67588.484800000006</v>
      </c>
      <c r="G16" s="16">
        <f t="shared" si="0"/>
        <v>829423.61100000003</v>
      </c>
      <c r="H16" s="27">
        <f>RA!J20</f>
        <v>7.5348465328910903</v>
      </c>
      <c r="I16" s="20">
        <f>VLOOKUP(B16,RMS!B:D,3,FALSE)</f>
        <v>897012.25910000002</v>
      </c>
      <c r="J16" s="21">
        <f>VLOOKUP(B16,RMS!B:E,4,FALSE)</f>
        <v>829423.61100000003</v>
      </c>
      <c r="K16" s="22">
        <f t="shared" si="1"/>
        <v>-0.1633000000147149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359736.95380000002</v>
      </c>
      <c r="F17" s="25">
        <f>VLOOKUP(C17,RA!B21:I52,8,0)</f>
        <v>51097.647499999999</v>
      </c>
      <c r="G17" s="16">
        <f t="shared" si="0"/>
        <v>308639.3063</v>
      </c>
      <c r="H17" s="27">
        <f>RA!J21</f>
        <v>14.2041697301991</v>
      </c>
      <c r="I17" s="20">
        <f>VLOOKUP(B17,RMS!B:D,3,FALSE)</f>
        <v>359736.28125585098</v>
      </c>
      <c r="J17" s="21">
        <f>VLOOKUP(B17,RMS!B:E,4,FALSE)</f>
        <v>308639.30624188803</v>
      </c>
      <c r="K17" s="22">
        <f t="shared" si="1"/>
        <v>0.6725441490416415</v>
      </c>
      <c r="L17" s="22">
        <f t="shared" si="2"/>
        <v>5.8111967518925667E-5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1391682.3862000001</v>
      </c>
      <c r="F18" s="25">
        <f>VLOOKUP(C18,RA!B22:I53,8,0)</f>
        <v>172913.00459999999</v>
      </c>
      <c r="G18" s="16">
        <f t="shared" si="0"/>
        <v>1218769.3816</v>
      </c>
      <c r="H18" s="27">
        <f>RA!J22</f>
        <v>12.4247462146978</v>
      </c>
      <c r="I18" s="20">
        <f>VLOOKUP(B18,RMS!B:D,3,FALSE)</f>
        <v>1391683.8037</v>
      </c>
      <c r="J18" s="21">
        <f>VLOOKUP(B18,RMS!B:E,4,FALSE)</f>
        <v>1218769.3805</v>
      </c>
      <c r="K18" s="22">
        <f t="shared" si="1"/>
        <v>-1.4174999999813735</v>
      </c>
      <c r="L18" s="22">
        <f t="shared" si="2"/>
        <v>1.0999999940395355E-3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2808976.1249000002</v>
      </c>
      <c r="F19" s="25">
        <f>VLOOKUP(C19,RA!B23:I54,8,0)</f>
        <v>311547.22979999997</v>
      </c>
      <c r="G19" s="16">
        <f t="shared" si="0"/>
        <v>2497428.8951000003</v>
      </c>
      <c r="H19" s="27">
        <f>RA!J23</f>
        <v>11.091131285820101</v>
      </c>
      <c r="I19" s="20">
        <f>VLOOKUP(B19,RMS!B:D,3,FALSE)</f>
        <v>2808977.7529299101</v>
      </c>
      <c r="J19" s="21">
        <f>VLOOKUP(B19,RMS!B:E,4,FALSE)</f>
        <v>2497428.93300085</v>
      </c>
      <c r="K19" s="22">
        <f t="shared" si="1"/>
        <v>-1.6280299099162221</v>
      </c>
      <c r="L19" s="22">
        <f t="shared" si="2"/>
        <v>-3.7900849711149931E-2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276542.78460000001</v>
      </c>
      <c r="F20" s="25">
        <f>VLOOKUP(C20,RA!B24:I55,8,0)</f>
        <v>46169.539100000002</v>
      </c>
      <c r="G20" s="16">
        <f t="shared" si="0"/>
        <v>230373.24550000002</v>
      </c>
      <c r="H20" s="27">
        <f>RA!J24</f>
        <v>16.695260795461</v>
      </c>
      <c r="I20" s="20">
        <f>VLOOKUP(B20,RMS!B:D,3,FALSE)</f>
        <v>276542.79626724898</v>
      </c>
      <c r="J20" s="21">
        <f>VLOOKUP(B20,RMS!B:E,4,FALSE)</f>
        <v>230373.24434727701</v>
      </c>
      <c r="K20" s="22">
        <f t="shared" si="1"/>
        <v>-1.1667248967569321E-2</v>
      </c>
      <c r="L20" s="22">
        <f t="shared" si="2"/>
        <v>1.152723008999601E-3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253517.64300000001</v>
      </c>
      <c r="F21" s="25">
        <f>VLOOKUP(C21,RA!B25:I56,8,0)</f>
        <v>24500.681400000001</v>
      </c>
      <c r="G21" s="16">
        <f t="shared" si="0"/>
        <v>229016.96160000001</v>
      </c>
      <c r="H21" s="27">
        <f>RA!J25</f>
        <v>9.6642904651807608</v>
      </c>
      <c r="I21" s="20">
        <f>VLOOKUP(B21,RMS!B:D,3,FALSE)</f>
        <v>253517.64448167299</v>
      </c>
      <c r="J21" s="21">
        <f>VLOOKUP(B21,RMS!B:E,4,FALSE)</f>
        <v>229016.96349875501</v>
      </c>
      <c r="K21" s="22">
        <f t="shared" si="1"/>
        <v>-1.4816729817539454E-3</v>
      </c>
      <c r="L21" s="22">
        <f t="shared" si="2"/>
        <v>-1.898754999274388E-3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521146.92499999999</v>
      </c>
      <c r="F22" s="25">
        <f>VLOOKUP(C22,RA!B26:I57,8,0)</f>
        <v>107507.74649999999</v>
      </c>
      <c r="G22" s="16">
        <f t="shared" si="0"/>
        <v>413639.17849999998</v>
      </c>
      <c r="H22" s="27">
        <f>RA!J26</f>
        <v>20.6290666494866</v>
      </c>
      <c r="I22" s="20">
        <f>VLOOKUP(B22,RMS!B:D,3,FALSE)</f>
        <v>521146.77399522002</v>
      </c>
      <c r="J22" s="21">
        <f>VLOOKUP(B22,RMS!B:E,4,FALSE)</f>
        <v>413639.15315480198</v>
      </c>
      <c r="K22" s="22">
        <f t="shared" si="1"/>
        <v>0.15100477996747941</v>
      </c>
      <c r="L22" s="22">
        <f t="shared" si="2"/>
        <v>2.5345197995193303E-2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276508.65120000002</v>
      </c>
      <c r="F23" s="25">
        <f>VLOOKUP(C23,RA!B27:I58,8,0)</f>
        <v>103309.65459999999</v>
      </c>
      <c r="G23" s="16">
        <f t="shared" si="0"/>
        <v>173198.99660000001</v>
      </c>
      <c r="H23" s="27">
        <f>RA!J27</f>
        <v>37.362178055425701</v>
      </c>
      <c r="I23" s="20">
        <f>VLOOKUP(B23,RMS!B:D,3,FALSE)</f>
        <v>276508.44744289399</v>
      </c>
      <c r="J23" s="21">
        <f>VLOOKUP(B23,RMS!B:E,4,FALSE)</f>
        <v>173199.00258058499</v>
      </c>
      <c r="K23" s="22">
        <f t="shared" si="1"/>
        <v>0.20375710603548214</v>
      </c>
      <c r="L23" s="22">
        <f t="shared" si="2"/>
        <v>-5.9805849741678685E-3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868265.99979999999</v>
      </c>
      <c r="F24" s="25">
        <f>VLOOKUP(C24,RA!B28:I59,8,0)</f>
        <v>47693.242400000003</v>
      </c>
      <c r="G24" s="16">
        <f t="shared" si="0"/>
        <v>820572.7574</v>
      </c>
      <c r="H24" s="27">
        <f>RA!J28</f>
        <v>5.4929298637728401</v>
      </c>
      <c r="I24" s="20">
        <f>VLOOKUP(B24,RMS!B:D,3,FALSE)</f>
        <v>868265.99996283196</v>
      </c>
      <c r="J24" s="21">
        <f>VLOOKUP(B24,RMS!B:E,4,FALSE)</f>
        <v>820572.73710885004</v>
      </c>
      <c r="K24" s="22">
        <f t="shared" si="1"/>
        <v>-1.6283197328448296E-4</v>
      </c>
      <c r="L24" s="22">
        <f t="shared" si="2"/>
        <v>2.0291149965487421E-2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662904.06200000003</v>
      </c>
      <c r="F25" s="25">
        <f>VLOOKUP(C25,RA!B29:I60,8,0)</f>
        <v>109825.2916</v>
      </c>
      <c r="G25" s="16">
        <f t="shared" si="0"/>
        <v>553078.77040000004</v>
      </c>
      <c r="H25" s="27">
        <f>RA!J29</f>
        <v>16.567298029318799</v>
      </c>
      <c r="I25" s="20">
        <f>VLOOKUP(B25,RMS!B:D,3,FALSE)</f>
        <v>662904.060446018</v>
      </c>
      <c r="J25" s="21">
        <f>VLOOKUP(B25,RMS!B:E,4,FALSE)</f>
        <v>553078.78865453298</v>
      </c>
      <c r="K25" s="22">
        <f t="shared" si="1"/>
        <v>1.5539820306003094E-3</v>
      </c>
      <c r="L25" s="22">
        <f t="shared" si="2"/>
        <v>-1.8254532944411039E-2</v>
      </c>
      <c r="M25" s="34"/>
    </row>
    <row r="26" spans="1:13" x14ac:dyDescent="0.15">
      <c r="A26" s="44"/>
      <c r="B26" s="12">
        <v>37</v>
      </c>
      <c r="C26" s="42" t="s">
        <v>74</v>
      </c>
      <c r="D26" s="42"/>
      <c r="E26" s="15">
        <f>VLOOKUP(C26,RA!B30:D57,3,0)</f>
        <v>1036271.0980999999</v>
      </c>
      <c r="F26" s="25">
        <f>VLOOKUP(C26,RA!B30:I61,8,0)</f>
        <v>156745.53959999999</v>
      </c>
      <c r="G26" s="16">
        <f t="shared" si="0"/>
        <v>879525.55849999993</v>
      </c>
      <c r="H26" s="27">
        <f>RA!J30</f>
        <v>15.1259202237129</v>
      </c>
      <c r="I26" s="20">
        <f>VLOOKUP(B26,RMS!B:D,3,FALSE)</f>
        <v>1036271.16490973</v>
      </c>
      <c r="J26" s="21">
        <f>VLOOKUP(B26,RMS!B:E,4,FALSE)</f>
        <v>879525.52626607695</v>
      </c>
      <c r="K26" s="22">
        <f t="shared" si="1"/>
        <v>-6.6809730022214353E-2</v>
      </c>
      <c r="L26" s="22">
        <f t="shared" si="2"/>
        <v>3.223392297513783E-2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775496.27540000004</v>
      </c>
      <c r="F27" s="25">
        <f>VLOOKUP(C27,RA!B31:I62,8,0)</f>
        <v>49763.626600000003</v>
      </c>
      <c r="G27" s="16">
        <f t="shared" si="0"/>
        <v>725732.64880000008</v>
      </c>
      <c r="H27" s="27">
        <f>RA!J31</f>
        <v>6.4170039468380402</v>
      </c>
      <c r="I27" s="20">
        <f>VLOOKUP(B27,RMS!B:D,3,FALSE)</f>
        <v>775496.18351061898</v>
      </c>
      <c r="J27" s="21">
        <f>VLOOKUP(B27,RMS!B:E,4,FALSE)</f>
        <v>725732.67826902703</v>
      </c>
      <c r="K27" s="22">
        <f t="shared" si="1"/>
        <v>9.1889381059445441E-2</v>
      </c>
      <c r="L27" s="22">
        <f t="shared" si="2"/>
        <v>-2.9469026951119304E-2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121661.33470000001</v>
      </c>
      <c r="F28" s="25">
        <f>VLOOKUP(C28,RA!B32:I63,8,0)</f>
        <v>32617.433499999999</v>
      </c>
      <c r="G28" s="16">
        <f t="shared" si="0"/>
        <v>89043.901200000008</v>
      </c>
      <c r="H28" s="27">
        <f>RA!J32</f>
        <v>26.810024384846699</v>
      </c>
      <c r="I28" s="20">
        <f>VLOOKUP(B28,RMS!B:D,3,FALSE)</f>
        <v>121661.264280327</v>
      </c>
      <c r="J28" s="21">
        <f>VLOOKUP(B28,RMS!B:E,4,FALSE)</f>
        <v>89043.911602099994</v>
      </c>
      <c r="K28" s="22">
        <f t="shared" si="1"/>
        <v>7.0419673007563688E-2</v>
      </c>
      <c r="L28" s="22">
        <f t="shared" si="2"/>
        <v>-1.0402099986094981E-2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168244.3946</v>
      </c>
      <c r="F30" s="25">
        <f>VLOOKUP(C30,RA!B34:I66,8,0)</f>
        <v>24737.874400000001</v>
      </c>
      <c r="G30" s="16">
        <f t="shared" si="0"/>
        <v>143506.5202</v>
      </c>
      <c r="H30" s="27">
        <f>RA!J34</f>
        <v>0</v>
      </c>
      <c r="I30" s="20">
        <f>VLOOKUP(B30,RMS!B:D,3,FALSE)</f>
        <v>168244.39319999999</v>
      </c>
      <c r="J30" s="21">
        <f>VLOOKUP(B30,RMS!B:E,4,FALSE)</f>
        <v>143506.52179999999</v>
      </c>
      <c r="K30" s="22">
        <f t="shared" si="1"/>
        <v>1.4000000082887709E-3</v>
      </c>
      <c r="L30" s="22">
        <f t="shared" si="2"/>
        <v>-1.5999999886844307E-3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68165.86</v>
      </c>
      <c r="F31" s="25">
        <f>VLOOKUP(C31,RA!B35:I67,8,0)</f>
        <v>2112.92</v>
      </c>
      <c r="G31" s="16">
        <f t="shared" si="0"/>
        <v>66052.94</v>
      </c>
      <c r="H31" s="27">
        <f>RA!J35</f>
        <v>14.7035355673003</v>
      </c>
      <c r="I31" s="20">
        <f>VLOOKUP(B31,RMS!B:D,3,FALSE)</f>
        <v>68165.86</v>
      </c>
      <c r="J31" s="21">
        <f>VLOOKUP(B31,RMS!B:E,4,FALSE)</f>
        <v>66052.94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138771.84</v>
      </c>
      <c r="F32" s="25">
        <f>VLOOKUP(C32,RA!B34:I67,8,0)</f>
        <v>-13614.52</v>
      </c>
      <c r="G32" s="16">
        <f t="shared" si="0"/>
        <v>152386.35999999999</v>
      </c>
      <c r="H32" s="27">
        <f>RA!J35</f>
        <v>14.7035355673003</v>
      </c>
      <c r="I32" s="20">
        <f>VLOOKUP(B32,RMS!B:D,3,FALSE)</f>
        <v>138771.84</v>
      </c>
      <c r="J32" s="21">
        <f>VLOOKUP(B32,RMS!B:E,4,FALSE)</f>
        <v>152386.35999999999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80200.009999999995</v>
      </c>
      <c r="F33" s="25">
        <f>VLOOKUP(C33,RA!B34:I68,8,0)</f>
        <v>-11132.5</v>
      </c>
      <c r="G33" s="16">
        <f t="shared" si="0"/>
        <v>91332.51</v>
      </c>
      <c r="H33" s="27">
        <f>RA!J34</f>
        <v>0</v>
      </c>
      <c r="I33" s="20">
        <f>VLOOKUP(B33,RMS!B:D,3,FALSE)</f>
        <v>80200.009999999995</v>
      </c>
      <c r="J33" s="21">
        <f>VLOOKUP(B33,RMS!B:E,4,FALSE)</f>
        <v>91332.51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114572.78</v>
      </c>
      <c r="F34" s="25">
        <f>VLOOKUP(C34,RA!B35:I69,8,0)</f>
        <v>-17962.400000000001</v>
      </c>
      <c r="G34" s="16">
        <f t="shared" si="0"/>
        <v>132535.18</v>
      </c>
      <c r="H34" s="27">
        <f>RA!J35</f>
        <v>14.7035355673003</v>
      </c>
      <c r="I34" s="20">
        <f>VLOOKUP(B34,RMS!B:D,3,FALSE)</f>
        <v>114572.78</v>
      </c>
      <c r="J34" s="21">
        <f>VLOOKUP(B34,RMS!B:E,4,FALSE)</f>
        <v>132535.18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0.85</v>
      </c>
      <c r="F35" s="25">
        <f>VLOOKUP(C35,RA!B36:I70,8,0)</f>
        <v>0</v>
      </c>
      <c r="G35" s="16">
        <f t="shared" si="0"/>
        <v>0.85</v>
      </c>
      <c r="H35" s="27">
        <f>RA!J36</f>
        <v>3.0996748225577999</v>
      </c>
      <c r="I35" s="20">
        <f>VLOOKUP(B35,RMS!B:D,3,FALSE)</f>
        <v>0.85</v>
      </c>
      <c r="J35" s="21">
        <f>VLOOKUP(B35,RMS!B:E,4,FALSE)</f>
        <v>0.85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152766.6673</v>
      </c>
      <c r="F36" s="25">
        <f>VLOOKUP(C36,RA!B8:I70,8,0)</f>
        <v>9224.8389999999999</v>
      </c>
      <c r="G36" s="16">
        <f t="shared" si="0"/>
        <v>143541.82829999999</v>
      </c>
      <c r="H36" s="27">
        <f>RA!J36</f>
        <v>3.0996748225577999</v>
      </c>
      <c r="I36" s="20">
        <f>VLOOKUP(B36,RMS!B:D,3,FALSE)</f>
        <v>152766.66666666701</v>
      </c>
      <c r="J36" s="21">
        <f>VLOOKUP(B36,RMS!B:E,4,FALSE)</f>
        <v>143541.829059829</v>
      </c>
      <c r="K36" s="22">
        <f t="shared" si="1"/>
        <v>6.3333299476653337E-4</v>
      </c>
      <c r="L36" s="22">
        <f t="shared" si="2"/>
        <v>-7.5982901034876704E-4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320140.5233</v>
      </c>
      <c r="F37" s="25">
        <f>VLOOKUP(C37,RA!B8:I71,8,0)</f>
        <v>15624.626700000001</v>
      </c>
      <c r="G37" s="16">
        <f t="shared" si="0"/>
        <v>304515.89659999998</v>
      </c>
      <c r="H37" s="27">
        <f>RA!J37</f>
        <v>-9.8107224059290399</v>
      </c>
      <c r="I37" s="20">
        <f>VLOOKUP(B37,RMS!B:D,3,FALSE)</f>
        <v>320140.51724017097</v>
      </c>
      <c r="J37" s="21">
        <f>VLOOKUP(B37,RMS!B:E,4,FALSE)</f>
        <v>304515.89781623898</v>
      </c>
      <c r="K37" s="22">
        <f t="shared" si="1"/>
        <v>6.0598290292546153E-3</v>
      </c>
      <c r="L37" s="22">
        <f t="shared" si="2"/>
        <v>-1.2162390048615634E-3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83490.66</v>
      </c>
      <c r="F38" s="25">
        <f>VLOOKUP(C38,RA!B9:I72,8,0)</f>
        <v>-7082.87</v>
      </c>
      <c r="G38" s="16">
        <f t="shared" si="0"/>
        <v>90573.53</v>
      </c>
      <c r="H38" s="27">
        <f>RA!J38</f>
        <v>-13.880920962478701</v>
      </c>
      <c r="I38" s="20">
        <f>VLOOKUP(B38,RMS!B:D,3,FALSE)</f>
        <v>83490.66</v>
      </c>
      <c r="J38" s="21">
        <f>VLOOKUP(B38,RMS!B:E,4,FALSE)</f>
        <v>90573.53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40008.559999999998</v>
      </c>
      <c r="F39" s="25">
        <f>VLOOKUP(C39,RA!B10:I73,8,0)</f>
        <v>5409.67</v>
      </c>
      <c r="G39" s="16">
        <f t="shared" si="0"/>
        <v>34598.89</v>
      </c>
      <c r="H39" s="27">
        <f>RA!J39</f>
        <v>-15.6777203101819</v>
      </c>
      <c r="I39" s="20">
        <f>VLOOKUP(B39,RMS!B:D,3,FALSE)</f>
        <v>40008.559999999998</v>
      </c>
      <c r="J39" s="21">
        <f>VLOOKUP(B39,RMS!B:E,4,FALSE)</f>
        <v>34598.89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33046.0069</v>
      </c>
      <c r="F40" s="25">
        <f>VLOOKUP(C40,RA!B8:I74,8,0)</f>
        <v>3340.5920999999998</v>
      </c>
      <c r="G40" s="16">
        <f t="shared" si="0"/>
        <v>29705.414799999999</v>
      </c>
      <c r="H40" s="27">
        <f>RA!J40</f>
        <v>0</v>
      </c>
      <c r="I40" s="20">
        <f>VLOOKUP(B40,RMS!B:D,3,FALSE)</f>
        <v>33046.0071099009</v>
      </c>
      <c r="J40" s="21">
        <f>VLOOKUP(B40,RMS!B:E,4,FALSE)</f>
        <v>29705.4147190076</v>
      </c>
      <c r="K40" s="22">
        <f t="shared" si="1"/>
        <v>-2.0990089979022741E-4</v>
      </c>
      <c r="L40" s="22">
        <f t="shared" si="2"/>
        <v>8.0992398579837754E-5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16746559.399800001</v>
      </c>
      <c r="E7" s="68">
        <v>17671276.676100001</v>
      </c>
      <c r="F7" s="69">
        <v>94.767116755346507</v>
      </c>
      <c r="G7" s="68">
        <v>22855557.1655</v>
      </c>
      <c r="H7" s="69">
        <v>-26.728719503374901</v>
      </c>
      <c r="I7" s="68">
        <v>2061185.4898000001</v>
      </c>
      <c r="J7" s="69">
        <v>12.308113210553699</v>
      </c>
      <c r="K7" s="68">
        <v>1277490.9239000001</v>
      </c>
      <c r="L7" s="69">
        <v>5.5894105518825299</v>
      </c>
      <c r="M7" s="69">
        <v>0.61346390118177196</v>
      </c>
      <c r="N7" s="68">
        <v>323687123.06559998</v>
      </c>
      <c r="O7" s="68">
        <v>5075838012.1545</v>
      </c>
      <c r="P7" s="68">
        <v>965900</v>
      </c>
      <c r="Q7" s="68">
        <v>1116111</v>
      </c>
      <c r="R7" s="69">
        <v>-13.458428417962001</v>
      </c>
      <c r="S7" s="68">
        <v>17.3377776165234</v>
      </c>
      <c r="T7" s="68">
        <v>18.032449920751599</v>
      </c>
      <c r="U7" s="70">
        <v>-4.0066975110241803</v>
      </c>
      <c r="V7" s="58"/>
      <c r="W7" s="58"/>
    </row>
    <row r="8" spans="1:23" ht="14.25" thickBot="1" x14ac:dyDescent="0.2">
      <c r="A8" s="55">
        <v>42233</v>
      </c>
      <c r="B8" s="45" t="s">
        <v>6</v>
      </c>
      <c r="C8" s="46"/>
      <c r="D8" s="71">
        <v>555373.73210000002</v>
      </c>
      <c r="E8" s="71">
        <v>711741.62</v>
      </c>
      <c r="F8" s="72">
        <v>78.030245315708797</v>
      </c>
      <c r="G8" s="71">
        <v>754892.02839999995</v>
      </c>
      <c r="H8" s="72">
        <v>-26.430044137951899</v>
      </c>
      <c r="I8" s="71">
        <v>131511.65969999999</v>
      </c>
      <c r="J8" s="72">
        <v>23.679848739464699</v>
      </c>
      <c r="K8" s="71">
        <v>150425.50520000001</v>
      </c>
      <c r="L8" s="72">
        <v>19.926757674051501</v>
      </c>
      <c r="M8" s="72">
        <v>-0.125735628907165</v>
      </c>
      <c r="N8" s="71">
        <v>10501735.1282</v>
      </c>
      <c r="O8" s="71">
        <v>181591436.10249999</v>
      </c>
      <c r="P8" s="71">
        <v>27756</v>
      </c>
      <c r="Q8" s="71">
        <v>32804</v>
      </c>
      <c r="R8" s="72">
        <v>-15.388367272283901</v>
      </c>
      <c r="S8" s="71">
        <v>20.009141522553701</v>
      </c>
      <c r="T8" s="71">
        <v>20.595587218022199</v>
      </c>
      <c r="U8" s="73">
        <v>-2.9308888380218101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288817.1004</v>
      </c>
      <c r="E9" s="71">
        <v>141701.43400000001</v>
      </c>
      <c r="F9" s="72">
        <v>203.82087340061801</v>
      </c>
      <c r="G9" s="71">
        <v>145932.185</v>
      </c>
      <c r="H9" s="72">
        <v>97.911859128265604</v>
      </c>
      <c r="I9" s="71">
        <v>27288.203699999998</v>
      </c>
      <c r="J9" s="72">
        <v>9.4482645460420898</v>
      </c>
      <c r="K9" s="71">
        <v>31717.366399999999</v>
      </c>
      <c r="L9" s="72">
        <v>21.734318855021598</v>
      </c>
      <c r="M9" s="72">
        <v>-0.13964471842151399</v>
      </c>
      <c r="N9" s="71">
        <v>2196317.9904999998</v>
      </c>
      <c r="O9" s="71">
        <v>29481356.595600002</v>
      </c>
      <c r="P9" s="71">
        <v>8092</v>
      </c>
      <c r="Q9" s="71">
        <v>9345</v>
      </c>
      <c r="R9" s="72">
        <v>-13.4082397003745</v>
      </c>
      <c r="S9" s="71">
        <v>35.691683193277299</v>
      </c>
      <c r="T9" s="71">
        <v>16.5713124130551</v>
      </c>
      <c r="U9" s="73">
        <v>53.570941657981599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167152.70310000001</v>
      </c>
      <c r="E10" s="71">
        <v>148522.55040000001</v>
      </c>
      <c r="F10" s="72">
        <v>112.54365256307899</v>
      </c>
      <c r="G10" s="71">
        <v>181160.93770000001</v>
      </c>
      <c r="H10" s="72">
        <v>-7.7324807311372199</v>
      </c>
      <c r="I10" s="71">
        <v>42801.568899999998</v>
      </c>
      <c r="J10" s="72">
        <v>25.606267865374399</v>
      </c>
      <c r="K10" s="71">
        <v>47289.859900000003</v>
      </c>
      <c r="L10" s="72">
        <v>26.1037840167903</v>
      </c>
      <c r="M10" s="72">
        <v>-9.4910219854553002E-2</v>
      </c>
      <c r="N10" s="71">
        <v>2954617.9128999999</v>
      </c>
      <c r="O10" s="71">
        <v>47613183.283200003</v>
      </c>
      <c r="P10" s="71">
        <v>94695</v>
      </c>
      <c r="Q10" s="71">
        <v>107504</v>
      </c>
      <c r="R10" s="72">
        <v>-11.9149054918887</v>
      </c>
      <c r="S10" s="71">
        <v>1.76516926025661</v>
      </c>
      <c r="T10" s="71">
        <v>1.8989215061765099</v>
      </c>
      <c r="U10" s="73">
        <v>-7.5773042807496198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42883.352200000001</v>
      </c>
      <c r="E11" s="71">
        <v>57032.578099999999</v>
      </c>
      <c r="F11" s="72">
        <v>75.190976155433503</v>
      </c>
      <c r="G11" s="71">
        <v>53796.444900000002</v>
      </c>
      <c r="H11" s="72">
        <v>-20.285899412658001</v>
      </c>
      <c r="I11" s="71">
        <v>9445.8222000000005</v>
      </c>
      <c r="J11" s="72">
        <v>22.026781292531499</v>
      </c>
      <c r="K11" s="71">
        <v>12289.0126</v>
      </c>
      <c r="L11" s="72">
        <v>22.8435403544668</v>
      </c>
      <c r="M11" s="72">
        <v>-0.231360361694153</v>
      </c>
      <c r="N11" s="71">
        <v>804791.82389999996</v>
      </c>
      <c r="O11" s="71">
        <v>15348801.1766</v>
      </c>
      <c r="P11" s="71">
        <v>2483</v>
      </c>
      <c r="Q11" s="71">
        <v>2925</v>
      </c>
      <c r="R11" s="72">
        <v>-15.1111111111111</v>
      </c>
      <c r="S11" s="71">
        <v>17.270782198952901</v>
      </c>
      <c r="T11" s="71">
        <v>16.881437606837601</v>
      </c>
      <c r="U11" s="73">
        <v>2.2543541319100102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100379.9903</v>
      </c>
      <c r="E12" s="71">
        <v>166221.64540000001</v>
      </c>
      <c r="F12" s="72">
        <v>60.389241159563198</v>
      </c>
      <c r="G12" s="71">
        <v>239434.96489999999</v>
      </c>
      <c r="H12" s="72">
        <v>-58.076302539220301</v>
      </c>
      <c r="I12" s="71">
        <v>15273.349700000001</v>
      </c>
      <c r="J12" s="72">
        <v>15.215532153722499</v>
      </c>
      <c r="K12" s="71">
        <v>11621.896699999999</v>
      </c>
      <c r="L12" s="72">
        <v>4.85388452135797</v>
      </c>
      <c r="M12" s="72">
        <v>0.31418735635466499</v>
      </c>
      <c r="N12" s="71">
        <v>2178209.5054000001</v>
      </c>
      <c r="O12" s="71">
        <v>53568736.338</v>
      </c>
      <c r="P12" s="71">
        <v>1266</v>
      </c>
      <c r="Q12" s="71">
        <v>1502</v>
      </c>
      <c r="R12" s="72">
        <v>-15.7123834886818</v>
      </c>
      <c r="S12" s="71">
        <v>79.289091864138996</v>
      </c>
      <c r="T12" s="71">
        <v>76.859052663115904</v>
      </c>
      <c r="U12" s="73">
        <v>3.0647837475387201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269246.44449999998</v>
      </c>
      <c r="E13" s="71">
        <v>292034.00469999999</v>
      </c>
      <c r="F13" s="72">
        <v>92.196949727341106</v>
      </c>
      <c r="G13" s="71">
        <v>425534.57419999997</v>
      </c>
      <c r="H13" s="72">
        <v>-36.727480955882299</v>
      </c>
      <c r="I13" s="71">
        <v>80700.397400000002</v>
      </c>
      <c r="J13" s="72">
        <v>29.972688237300002</v>
      </c>
      <c r="K13" s="71">
        <v>34374.2137</v>
      </c>
      <c r="L13" s="72">
        <v>8.0778897377782108</v>
      </c>
      <c r="M13" s="72">
        <v>1.3477016261174899</v>
      </c>
      <c r="N13" s="71">
        <v>4952109.8037999999</v>
      </c>
      <c r="O13" s="71">
        <v>83168080.824699998</v>
      </c>
      <c r="P13" s="71">
        <v>11424</v>
      </c>
      <c r="Q13" s="71">
        <v>14899</v>
      </c>
      <c r="R13" s="72">
        <v>-23.323713000872502</v>
      </c>
      <c r="S13" s="71">
        <v>23.568491290266099</v>
      </c>
      <c r="T13" s="71">
        <v>22.967069367071598</v>
      </c>
      <c r="U13" s="73">
        <v>2.5518049322184799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124298.9605</v>
      </c>
      <c r="E14" s="71">
        <v>145769.35200000001</v>
      </c>
      <c r="F14" s="72">
        <v>85.270983779910097</v>
      </c>
      <c r="G14" s="71">
        <v>178254.4037</v>
      </c>
      <c r="H14" s="72">
        <v>-30.2687855559554</v>
      </c>
      <c r="I14" s="71">
        <v>9537.4158000000007</v>
      </c>
      <c r="J14" s="72">
        <v>7.6729650526723399</v>
      </c>
      <c r="K14" s="71">
        <v>11845.863499999999</v>
      </c>
      <c r="L14" s="72">
        <v>6.6454815444203197</v>
      </c>
      <c r="M14" s="72">
        <v>-0.194873737993013</v>
      </c>
      <c r="N14" s="71">
        <v>2536348.673</v>
      </c>
      <c r="O14" s="71">
        <v>43914624.588500001</v>
      </c>
      <c r="P14" s="71">
        <v>2720</v>
      </c>
      <c r="Q14" s="71">
        <v>2987</v>
      </c>
      <c r="R14" s="72">
        <v>-8.9387345162370195</v>
      </c>
      <c r="S14" s="71">
        <v>45.698147242647103</v>
      </c>
      <c r="T14" s="71">
        <v>47.077138064948102</v>
      </c>
      <c r="U14" s="73">
        <v>-3.0176077270242798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89395.134300000005</v>
      </c>
      <c r="E15" s="71">
        <v>106074.7306</v>
      </c>
      <c r="F15" s="72">
        <v>84.275617571071194</v>
      </c>
      <c r="G15" s="71">
        <v>144593.74179999999</v>
      </c>
      <c r="H15" s="72">
        <v>-38.174963046706402</v>
      </c>
      <c r="I15" s="71">
        <v>21416.105599999999</v>
      </c>
      <c r="J15" s="72">
        <v>23.956679261904799</v>
      </c>
      <c r="K15" s="71">
        <v>-10827.2199</v>
      </c>
      <c r="L15" s="72">
        <v>-7.4880280192043598</v>
      </c>
      <c r="M15" s="72">
        <v>-2.97798749797259</v>
      </c>
      <c r="N15" s="71">
        <v>2015311.0867000001</v>
      </c>
      <c r="O15" s="71">
        <v>33902641.951899998</v>
      </c>
      <c r="P15" s="71">
        <v>4444</v>
      </c>
      <c r="Q15" s="71">
        <v>5486</v>
      </c>
      <c r="R15" s="72">
        <v>-18.993802406124701</v>
      </c>
      <c r="S15" s="71">
        <v>20.115916809180899</v>
      </c>
      <c r="T15" s="71">
        <v>19.0308877870944</v>
      </c>
      <c r="U15" s="73">
        <v>5.39388302496502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866885.36910000001</v>
      </c>
      <c r="E16" s="71">
        <v>970996.93449999997</v>
      </c>
      <c r="F16" s="72">
        <v>89.277868786103795</v>
      </c>
      <c r="G16" s="71">
        <v>1158304.0703</v>
      </c>
      <c r="H16" s="72">
        <v>-25.159084619682201</v>
      </c>
      <c r="I16" s="71">
        <v>38229.857199999999</v>
      </c>
      <c r="J16" s="72">
        <v>4.41002450412679</v>
      </c>
      <c r="K16" s="71">
        <v>30318.151999999998</v>
      </c>
      <c r="L16" s="72">
        <v>2.6174605423036801</v>
      </c>
      <c r="M16" s="72">
        <v>0.26095605035557601</v>
      </c>
      <c r="N16" s="71">
        <v>17251792.644699998</v>
      </c>
      <c r="O16" s="71">
        <v>253456411.9619</v>
      </c>
      <c r="P16" s="71">
        <v>50377</v>
      </c>
      <c r="Q16" s="71">
        <v>60847</v>
      </c>
      <c r="R16" s="72">
        <v>-17.2070932009795</v>
      </c>
      <c r="S16" s="71">
        <v>17.207959368362499</v>
      </c>
      <c r="T16" s="71">
        <v>17.6090542705474</v>
      </c>
      <c r="U16" s="73">
        <v>-2.3308684870695302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465100.6176</v>
      </c>
      <c r="E17" s="71">
        <v>756035.01049999997</v>
      </c>
      <c r="F17" s="72">
        <v>61.5183967859383</v>
      </c>
      <c r="G17" s="71">
        <v>641484.48699999996</v>
      </c>
      <c r="H17" s="72">
        <v>-27.4962018528127</v>
      </c>
      <c r="I17" s="71">
        <v>66542.941900000005</v>
      </c>
      <c r="J17" s="72">
        <v>14.307214263307801</v>
      </c>
      <c r="K17" s="71">
        <v>-6507.6985999999997</v>
      </c>
      <c r="L17" s="72">
        <v>-1.01447482080732</v>
      </c>
      <c r="M17" s="72">
        <v>-11.225264873207299</v>
      </c>
      <c r="N17" s="71">
        <v>8649261.3606000002</v>
      </c>
      <c r="O17" s="71">
        <v>235608501.24000001</v>
      </c>
      <c r="P17" s="71">
        <v>13093</v>
      </c>
      <c r="Q17" s="71">
        <v>14981</v>
      </c>
      <c r="R17" s="72">
        <v>-12.6026299979975</v>
      </c>
      <c r="S17" s="71">
        <v>35.522845612159202</v>
      </c>
      <c r="T17" s="71">
        <v>31.9849731326347</v>
      </c>
      <c r="U17" s="73">
        <v>9.9594286959756104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1895687.8241999999</v>
      </c>
      <c r="E18" s="71">
        <v>1735383.6381999999</v>
      </c>
      <c r="F18" s="72">
        <v>109.23739180613001</v>
      </c>
      <c r="G18" s="71">
        <v>2005675.3766999999</v>
      </c>
      <c r="H18" s="72">
        <v>-5.48381626347562</v>
      </c>
      <c r="I18" s="71">
        <v>281555.0122</v>
      </c>
      <c r="J18" s="72">
        <v>14.8523933427076</v>
      </c>
      <c r="K18" s="71">
        <v>271511.51360000001</v>
      </c>
      <c r="L18" s="72">
        <v>13.5371614347047</v>
      </c>
      <c r="M18" s="72">
        <v>3.6991059667534E-2</v>
      </c>
      <c r="N18" s="71">
        <v>32494190.886300001</v>
      </c>
      <c r="O18" s="71">
        <v>556658980.35590005</v>
      </c>
      <c r="P18" s="71">
        <v>89355</v>
      </c>
      <c r="Q18" s="71">
        <v>101260</v>
      </c>
      <c r="R18" s="72">
        <v>-11.7568635196524</v>
      </c>
      <c r="S18" s="71">
        <v>21.215240604331001</v>
      </c>
      <c r="T18" s="71">
        <v>21.164221629468699</v>
      </c>
      <c r="U18" s="73">
        <v>0.24048265967780599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432207.68489999999</v>
      </c>
      <c r="E19" s="71">
        <v>536499.38840000005</v>
      </c>
      <c r="F19" s="72">
        <v>80.560704121018901</v>
      </c>
      <c r="G19" s="71">
        <v>575258.7524</v>
      </c>
      <c r="H19" s="72">
        <v>-24.867256152676699</v>
      </c>
      <c r="I19" s="71">
        <v>44945.801299999999</v>
      </c>
      <c r="J19" s="72">
        <v>10.399121272079899</v>
      </c>
      <c r="K19" s="71">
        <v>45829.16</v>
      </c>
      <c r="L19" s="72">
        <v>7.9667036457592504</v>
      </c>
      <c r="M19" s="72">
        <v>-1.9275035806897E-2</v>
      </c>
      <c r="N19" s="71">
        <v>9083857.0831000004</v>
      </c>
      <c r="O19" s="71">
        <v>166284882.08629999</v>
      </c>
      <c r="P19" s="71">
        <v>9415</v>
      </c>
      <c r="Q19" s="71">
        <v>10807</v>
      </c>
      <c r="R19" s="72">
        <v>-12.880540390487701</v>
      </c>
      <c r="S19" s="71">
        <v>45.906286234731802</v>
      </c>
      <c r="T19" s="71">
        <v>45.8657550754141</v>
      </c>
      <c r="U19" s="73">
        <v>8.8291087435135002E-2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897012.09580000001</v>
      </c>
      <c r="E20" s="71">
        <v>912475.79850000003</v>
      </c>
      <c r="F20" s="72">
        <v>98.305302702228303</v>
      </c>
      <c r="G20" s="71">
        <v>1100879.5804000001</v>
      </c>
      <c r="H20" s="72">
        <v>-18.518599875013201</v>
      </c>
      <c r="I20" s="71">
        <v>67588.484800000006</v>
      </c>
      <c r="J20" s="72">
        <v>7.5348465328910903</v>
      </c>
      <c r="K20" s="71">
        <v>79342.7932</v>
      </c>
      <c r="L20" s="72">
        <v>7.2072181746863899</v>
      </c>
      <c r="M20" s="72">
        <v>-0.14814588604626999</v>
      </c>
      <c r="N20" s="71">
        <v>18403748.3554</v>
      </c>
      <c r="O20" s="71">
        <v>271890010.17949998</v>
      </c>
      <c r="P20" s="71">
        <v>42046</v>
      </c>
      <c r="Q20" s="71">
        <v>48629</v>
      </c>
      <c r="R20" s="72">
        <v>-13.537189742746101</v>
      </c>
      <c r="S20" s="71">
        <v>21.3340649716977</v>
      </c>
      <c r="T20" s="71">
        <v>22.054227514446101</v>
      </c>
      <c r="U20" s="73">
        <v>-3.3756461494976899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359736.95380000002</v>
      </c>
      <c r="E21" s="71">
        <v>377507.81800000003</v>
      </c>
      <c r="F21" s="72">
        <v>95.292583794913597</v>
      </c>
      <c r="G21" s="71">
        <v>479501.59169999999</v>
      </c>
      <c r="H21" s="72">
        <v>-24.976901009940899</v>
      </c>
      <c r="I21" s="71">
        <v>51097.647499999999</v>
      </c>
      <c r="J21" s="72">
        <v>14.2041697301991</v>
      </c>
      <c r="K21" s="71">
        <v>35513.691299999999</v>
      </c>
      <c r="L21" s="72">
        <v>7.4063761027552797</v>
      </c>
      <c r="M21" s="72">
        <v>0.43881544355261098</v>
      </c>
      <c r="N21" s="71">
        <v>6623926.7774999999</v>
      </c>
      <c r="O21" s="71">
        <v>101876834.22499999</v>
      </c>
      <c r="P21" s="71">
        <v>32294</v>
      </c>
      <c r="Q21" s="71">
        <v>37541</v>
      </c>
      <c r="R21" s="72">
        <v>-13.976718787458999</v>
      </c>
      <c r="S21" s="71">
        <v>11.139436235833299</v>
      </c>
      <c r="T21" s="71">
        <v>11.4612551690152</v>
      </c>
      <c r="U21" s="73">
        <v>-2.8890055687621201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1391682.3862000001</v>
      </c>
      <c r="E22" s="71">
        <v>1183128.8711999999</v>
      </c>
      <c r="F22" s="72">
        <v>117.62728643317401</v>
      </c>
      <c r="G22" s="71">
        <v>1382719.7135999999</v>
      </c>
      <c r="H22" s="72">
        <v>0.64819156853308502</v>
      </c>
      <c r="I22" s="71">
        <v>172913.00459999999</v>
      </c>
      <c r="J22" s="72">
        <v>12.4247462146978</v>
      </c>
      <c r="K22" s="71">
        <v>157145.43040000001</v>
      </c>
      <c r="L22" s="72">
        <v>11.3649519027151</v>
      </c>
      <c r="M22" s="72">
        <v>0.10033746549209201</v>
      </c>
      <c r="N22" s="71">
        <v>25203793.747200001</v>
      </c>
      <c r="O22" s="71">
        <v>337477359.17019999</v>
      </c>
      <c r="P22" s="71">
        <v>84608</v>
      </c>
      <c r="Q22" s="71">
        <v>97125</v>
      </c>
      <c r="R22" s="72">
        <v>-12.887516087516101</v>
      </c>
      <c r="S22" s="71">
        <v>16.448590986667899</v>
      </c>
      <c r="T22" s="71">
        <v>16.809423553153199</v>
      </c>
      <c r="U22" s="73">
        <v>-2.1936989422236302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2808976.1249000002</v>
      </c>
      <c r="E23" s="71">
        <v>3061187.3804000001</v>
      </c>
      <c r="F23" s="72">
        <v>91.760999110513694</v>
      </c>
      <c r="G23" s="71">
        <v>3442798.9907</v>
      </c>
      <c r="H23" s="72">
        <v>-18.410103741523699</v>
      </c>
      <c r="I23" s="71">
        <v>311547.22979999997</v>
      </c>
      <c r="J23" s="72">
        <v>11.091131285820101</v>
      </c>
      <c r="K23" s="71">
        <v>-47124.843099999998</v>
      </c>
      <c r="L23" s="72">
        <v>-1.36879449620201</v>
      </c>
      <c r="M23" s="72">
        <v>-7.6111038107626099</v>
      </c>
      <c r="N23" s="71">
        <v>52309877.925300002</v>
      </c>
      <c r="O23" s="71">
        <v>719366071.83379996</v>
      </c>
      <c r="P23" s="71">
        <v>87304</v>
      </c>
      <c r="Q23" s="71">
        <v>103212</v>
      </c>
      <c r="R23" s="72">
        <v>-15.412936480254199</v>
      </c>
      <c r="S23" s="71">
        <v>32.174655512920403</v>
      </c>
      <c r="T23" s="71">
        <v>31.9093839766694</v>
      </c>
      <c r="U23" s="73">
        <v>0.82447358649875002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276542.78460000001</v>
      </c>
      <c r="E24" s="71">
        <v>306333.58789999998</v>
      </c>
      <c r="F24" s="72">
        <v>90.275045089170902</v>
      </c>
      <c r="G24" s="71">
        <v>324669.44829999999</v>
      </c>
      <c r="H24" s="72">
        <v>-14.823280709655901</v>
      </c>
      <c r="I24" s="71">
        <v>46169.539100000002</v>
      </c>
      <c r="J24" s="72">
        <v>16.695260795461</v>
      </c>
      <c r="K24" s="71">
        <v>54910.706299999998</v>
      </c>
      <c r="L24" s="72">
        <v>16.912803649224699</v>
      </c>
      <c r="M24" s="72">
        <v>-0.159188759150964</v>
      </c>
      <c r="N24" s="71">
        <v>5091022.0547000002</v>
      </c>
      <c r="O24" s="71">
        <v>68024266.606800005</v>
      </c>
      <c r="P24" s="71">
        <v>28662</v>
      </c>
      <c r="Q24" s="71">
        <v>33065</v>
      </c>
      <c r="R24" s="72">
        <v>-13.316195372750601</v>
      </c>
      <c r="S24" s="71">
        <v>9.6484119949759304</v>
      </c>
      <c r="T24" s="71">
        <v>10.203323154392899</v>
      </c>
      <c r="U24" s="73">
        <v>-5.7513211470020602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253517.64300000001</v>
      </c>
      <c r="E25" s="71">
        <v>269506.75559999997</v>
      </c>
      <c r="F25" s="72">
        <v>94.067268345684496</v>
      </c>
      <c r="G25" s="71">
        <v>299925.21990000003</v>
      </c>
      <c r="H25" s="72">
        <v>-15.4730492205601</v>
      </c>
      <c r="I25" s="71">
        <v>24500.681400000001</v>
      </c>
      <c r="J25" s="72">
        <v>9.6642904651807608</v>
      </c>
      <c r="K25" s="71">
        <v>25096.079600000001</v>
      </c>
      <c r="L25" s="72">
        <v>8.3674455947277302</v>
      </c>
      <c r="M25" s="72">
        <v>-2.3724749422614998E-2</v>
      </c>
      <c r="N25" s="71">
        <v>5082942.0744000003</v>
      </c>
      <c r="O25" s="71">
        <v>74945407.178100005</v>
      </c>
      <c r="P25" s="71">
        <v>19978</v>
      </c>
      <c r="Q25" s="71">
        <v>25138</v>
      </c>
      <c r="R25" s="72">
        <v>-20.5266926565359</v>
      </c>
      <c r="S25" s="71">
        <v>12.689840975072601</v>
      </c>
      <c r="T25" s="71">
        <v>13.4591360291193</v>
      </c>
      <c r="U25" s="73">
        <v>-6.0622907375896498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521146.92499999999</v>
      </c>
      <c r="E26" s="71">
        <v>566830.18460000004</v>
      </c>
      <c r="F26" s="72">
        <v>91.940573942398998</v>
      </c>
      <c r="G26" s="71">
        <v>644361.16319999995</v>
      </c>
      <c r="H26" s="72">
        <v>-19.1219218719047</v>
      </c>
      <c r="I26" s="71">
        <v>107507.74649999999</v>
      </c>
      <c r="J26" s="72">
        <v>20.6290666494866</v>
      </c>
      <c r="K26" s="71">
        <v>115141.87790000001</v>
      </c>
      <c r="L26" s="72">
        <v>17.869152344344801</v>
      </c>
      <c r="M26" s="72">
        <v>-6.6301953200990998E-2</v>
      </c>
      <c r="N26" s="71">
        <v>11405356.237500001</v>
      </c>
      <c r="O26" s="71">
        <v>160835465.699</v>
      </c>
      <c r="P26" s="71">
        <v>39709</v>
      </c>
      <c r="Q26" s="71">
        <v>46945</v>
      </c>
      <c r="R26" s="72">
        <v>-15.413782085419101</v>
      </c>
      <c r="S26" s="71">
        <v>13.1241513258959</v>
      </c>
      <c r="T26" s="71">
        <v>13.213338014698101</v>
      </c>
      <c r="U26" s="73">
        <v>-0.67956157002075801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276508.65120000002</v>
      </c>
      <c r="E27" s="71">
        <v>316276.79920000001</v>
      </c>
      <c r="F27" s="72">
        <v>87.426157055910906</v>
      </c>
      <c r="G27" s="71">
        <v>347003.13290000003</v>
      </c>
      <c r="H27" s="72">
        <v>-20.315229176998599</v>
      </c>
      <c r="I27" s="71">
        <v>103309.65459999999</v>
      </c>
      <c r="J27" s="72">
        <v>37.362178055425701</v>
      </c>
      <c r="K27" s="71">
        <v>95496.223899999997</v>
      </c>
      <c r="L27" s="72">
        <v>27.520277151941499</v>
      </c>
      <c r="M27" s="72">
        <v>8.1819263431629999E-2</v>
      </c>
      <c r="N27" s="71">
        <v>4389965.1812000005</v>
      </c>
      <c r="O27" s="71">
        <v>60209883.7434</v>
      </c>
      <c r="P27" s="71">
        <v>36337</v>
      </c>
      <c r="Q27" s="71">
        <v>39144</v>
      </c>
      <c r="R27" s="72">
        <v>-7.1709585121602304</v>
      </c>
      <c r="S27" s="71">
        <v>7.6095619121006104</v>
      </c>
      <c r="T27" s="71">
        <v>7.6463542049867197</v>
      </c>
      <c r="U27" s="73">
        <v>-0.48350080216307401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868265.99979999999</v>
      </c>
      <c r="E28" s="71">
        <v>953168.09459999995</v>
      </c>
      <c r="F28" s="72">
        <v>91.092641971442703</v>
      </c>
      <c r="G28" s="71">
        <v>1118532.5349999999</v>
      </c>
      <c r="H28" s="72">
        <v>-22.374542301534401</v>
      </c>
      <c r="I28" s="71">
        <v>47693.242400000003</v>
      </c>
      <c r="J28" s="72">
        <v>5.4929298637728401</v>
      </c>
      <c r="K28" s="71">
        <v>23907.612400000002</v>
      </c>
      <c r="L28" s="72">
        <v>2.1374087612033601</v>
      </c>
      <c r="M28" s="72">
        <v>0.99489775900833999</v>
      </c>
      <c r="N28" s="71">
        <v>17109243.863899998</v>
      </c>
      <c r="O28" s="71">
        <v>215176191.06200001</v>
      </c>
      <c r="P28" s="71">
        <v>42143</v>
      </c>
      <c r="Q28" s="71">
        <v>48263</v>
      </c>
      <c r="R28" s="72">
        <v>-12.680521310320501</v>
      </c>
      <c r="S28" s="71">
        <v>20.6028521889756</v>
      </c>
      <c r="T28" s="71">
        <v>21.874432119843402</v>
      </c>
      <c r="U28" s="73">
        <v>-6.1718635808499203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662904.06200000003</v>
      </c>
      <c r="E29" s="71">
        <v>790173.94129999995</v>
      </c>
      <c r="F29" s="72">
        <v>83.893435021330305</v>
      </c>
      <c r="G29" s="71">
        <v>810406.11829999997</v>
      </c>
      <c r="H29" s="72">
        <v>-18.201004776397401</v>
      </c>
      <c r="I29" s="71">
        <v>109825.2916</v>
      </c>
      <c r="J29" s="72">
        <v>16.567298029318799</v>
      </c>
      <c r="K29" s="71">
        <v>114918.7981</v>
      </c>
      <c r="L29" s="72">
        <v>14.1803961624903</v>
      </c>
      <c r="M29" s="72">
        <v>-4.4322657252016999E-2</v>
      </c>
      <c r="N29" s="71">
        <v>11458913.273</v>
      </c>
      <c r="O29" s="71">
        <v>159300447.0138</v>
      </c>
      <c r="P29" s="71">
        <v>96777</v>
      </c>
      <c r="Q29" s="71">
        <v>103343</v>
      </c>
      <c r="R29" s="72">
        <v>-6.3535991794316002</v>
      </c>
      <c r="S29" s="71">
        <v>6.8498099961767798</v>
      </c>
      <c r="T29" s="71">
        <v>6.8586745314147999</v>
      </c>
      <c r="U29" s="73">
        <v>-0.12941286317390299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1036271.0980999999</v>
      </c>
      <c r="E30" s="71">
        <v>1161415.4495000001</v>
      </c>
      <c r="F30" s="72">
        <v>89.224841855351897</v>
      </c>
      <c r="G30" s="71">
        <v>1422294.1125</v>
      </c>
      <c r="H30" s="72">
        <v>-27.140871287266901</v>
      </c>
      <c r="I30" s="71">
        <v>156745.53959999999</v>
      </c>
      <c r="J30" s="72">
        <v>15.1259202237129</v>
      </c>
      <c r="K30" s="71">
        <v>138400.53080000001</v>
      </c>
      <c r="L30" s="72">
        <v>9.73079545107095</v>
      </c>
      <c r="M30" s="72">
        <v>0.13255013325425799</v>
      </c>
      <c r="N30" s="71">
        <v>22796828.355799999</v>
      </c>
      <c r="O30" s="71">
        <v>296671208.81410003</v>
      </c>
      <c r="P30" s="71">
        <v>71044</v>
      </c>
      <c r="Q30" s="71">
        <v>87168</v>
      </c>
      <c r="R30" s="72">
        <v>-18.4976138032305</v>
      </c>
      <c r="S30" s="71">
        <v>14.5863281642362</v>
      </c>
      <c r="T30" s="71">
        <v>15.6447514615455</v>
      </c>
      <c r="U30" s="73">
        <v>-7.2562696066607497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775496.27540000004</v>
      </c>
      <c r="E31" s="71">
        <v>912799.41630000004</v>
      </c>
      <c r="F31" s="72">
        <v>84.958016137153805</v>
      </c>
      <c r="G31" s="71">
        <v>1087276.8469</v>
      </c>
      <c r="H31" s="72">
        <v>-28.6753619732579</v>
      </c>
      <c r="I31" s="71">
        <v>49763.626600000003</v>
      </c>
      <c r="J31" s="72">
        <v>6.4170039468380402</v>
      </c>
      <c r="K31" s="71">
        <v>16854.516500000002</v>
      </c>
      <c r="L31" s="72">
        <v>1.55015868755551</v>
      </c>
      <c r="M31" s="72">
        <v>1.95253955223219</v>
      </c>
      <c r="N31" s="71">
        <v>17368480.001600001</v>
      </c>
      <c r="O31" s="71">
        <v>279387261.7881</v>
      </c>
      <c r="P31" s="71">
        <v>30722</v>
      </c>
      <c r="Q31" s="71">
        <v>36641</v>
      </c>
      <c r="R31" s="72">
        <v>-16.154035097295399</v>
      </c>
      <c r="S31" s="71">
        <v>25.242375997656399</v>
      </c>
      <c r="T31" s="71">
        <v>28.605809216451501</v>
      </c>
      <c r="U31" s="73">
        <v>-13.3245508232164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121661.33470000001</v>
      </c>
      <c r="E32" s="71">
        <v>138841.91250000001</v>
      </c>
      <c r="F32" s="72">
        <v>87.625798657880097</v>
      </c>
      <c r="G32" s="71">
        <v>148305.2335</v>
      </c>
      <c r="H32" s="72">
        <v>-17.9655823137219</v>
      </c>
      <c r="I32" s="71">
        <v>32617.433499999999</v>
      </c>
      <c r="J32" s="72">
        <v>26.810024384846699</v>
      </c>
      <c r="K32" s="71">
        <v>40478.1567</v>
      </c>
      <c r="L32" s="72">
        <v>27.293815426951902</v>
      </c>
      <c r="M32" s="72">
        <v>-0.19419666903952701</v>
      </c>
      <c r="N32" s="71">
        <v>2086526.2608</v>
      </c>
      <c r="O32" s="71">
        <v>30509332.857700001</v>
      </c>
      <c r="P32" s="71">
        <v>24855</v>
      </c>
      <c r="Q32" s="71">
        <v>27005</v>
      </c>
      <c r="R32" s="72">
        <v>-7.9614886132197702</v>
      </c>
      <c r="S32" s="71">
        <v>4.8948434801850702</v>
      </c>
      <c r="T32" s="71">
        <v>5.0567021033142003</v>
      </c>
      <c r="U32" s="73">
        <v>-3.3067170336365401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10.531000000000001</v>
      </c>
      <c r="O33" s="71">
        <v>183.5264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168244.3946</v>
      </c>
      <c r="E35" s="71">
        <v>172152.3161</v>
      </c>
      <c r="F35" s="72">
        <v>97.729962867458596</v>
      </c>
      <c r="G35" s="71">
        <v>191705.28450000001</v>
      </c>
      <c r="H35" s="72">
        <v>-12.237998530499601</v>
      </c>
      <c r="I35" s="71">
        <v>24737.874400000001</v>
      </c>
      <c r="J35" s="72">
        <v>14.7035355673003</v>
      </c>
      <c r="K35" s="71">
        <v>20968.276099999999</v>
      </c>
      <c r="L35" s="72">
        <v>10.9377663504106</v>
      </c>
      <c r="M35" s="72">
        <v>0.17977626210292</v>
      </c>
      <c r="N35" s="71">
        <v>3280781.7248</v>
      </c>
      <c r="O35" s="71">
        <v>43646054.352600001</v>
      </c>
      <c r="P35" s="71">
        <v>11968</v>
      </c>
      <c r="Q35" s="71">
        <v>14616</v>
      </c>
      <c r="R35" s="72">
        <v>-18.1171319102354</v>
      </c>
      <c r="S35" s="71">
        <v>14.0578538268717</v>
      </c>
      <c r="T35" s="71">
        <v>14.2844379378763</v>
      </c>
      <c r="U35" s="73">
        <v>-1.61179731838957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68165.86</v>
      </c>
      <c r="E36" s="74"/>
      <c r="F36" s="74"/>
      <c r="G36" s="71">
        <v>2468.38</v>
      </c>
      <c r="H36" s="72">
        <v>2661.56264432543</v>
      </c>
      <c r="I36" s="71">
        <v>2112.92</v>
      </c>
      <c r="J36" s="72">
        <v>3.0996748225577999</v>
      </c>
      <c r="K36" s="71">
        <v>197.47</v>
      </c>
      <c r="L36" s="72">
        <v>7.9999837950396602</v>
      </c>
      <c r="M36" s="72">
        <v>9.6999544234567292</v>
      </c>
      <c r="N36" s="71">
        <v>1214853.96</v>
      </c>
      <c r="O36" s="71">
        <v>14908573.6</v>
      </c>
      <c r="P36" s="71">
        <v>69</v>
      </c>
      <c r="Q36" s="71">
        <v>97</v>
      </c>
      <c r="R36" s="72">
        <v>-28.865979381443299</v>
      </c>
      <c r="S36" s="71">
        <v>987.91101449275402</v>
      </c>
      <c r="T36" s="71">
        <v>1014.95443298969</v>
      </c>
      <c r="U36" s="73">
        <v>-2.7374346575964301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138771.84</v>
      </c>
      <c r="E37" s="71">
        <v>160274.49830000001</v>
      </c>
      <c r="F37" s="72">
        <v>86.583855492873496</v>
      </c>
      <c r="G37" s="71">
        <v>919771.94</v>
      </c>
      <c r="H37" s="72">
        <v>-84.912364254121499</v>
      </c>
      <c r="I37" s="71">
        <v>-13614.52</v>
      </c>
      <c r="J37" s="72">
        <v>-9.8107224059290399</v>
      </c>
      <c r="K37" s="71">
        <v>-122119.98</v>
      </c>
      <c r="L37" s="72">
        <v>-13.277202172529901</v>
      </c>
      <c r="M37" s="72">
        <v>-0.88851521266217104</v>
      </c>
      <c r="N37" s="71">
        <v>4318435.83</v>
      </c>
      <c r="O37" s="71">
        <v>108919649.33</v>
      </c>
      <c r="P37" s="71">
        <v>58</v>
      </c>
      <c r="Q37" s="71">
        <v>141</v>
      </c>
      <c r="R37" s="72">
        <v>-58.865248226950399</v>
      </c>
      <c r="S37" s="71">
        <v>2392.6179310344801</v>
      </c>
      <c r="T37" s="71">
        <v>2502.3768085106399</v>
      </c>
      <c r="U37" s="73">
        <v>-4.5873967611995603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80200.009999999995</v>
      </c>
      <c r="E38" s="71">
        <v>128368.2179</v>
      </c>
      <c r="F38" s="72">
        <v>62.4765314281114</v>
      </c>
      <c r="G38" s="71">
        <v>512621.39</v>
      </c>
      <c r="H38" s="72">
        <v>-84.354923230963905</v>
      </c>
      <c r="I38" s="71">
        <v>-11132.5</v>
      </c>
      <c r="J38" s="72">
        <v>-13.880920962478701</v>
      </c>
      <c r="K38" s="71">
        <v>-32893.83</v>
      </c>
      <c r="L38" s="72">
        <v>-6.4167884215678201</v>
      </c>
      <c r="M38" s="72">
        <v>-0.66156266995968604</v>
      </c>
      <c r="N38" s="71">
        <v>4281186.8600000003</v>
      </c>
      <c r="O38" s="71">
        <v>114577929.94</v>
      </c>
      <c r="P38" s="71">
        <v>38</v>
      </c>
      <c r="Q38" s="71">
        <v>67</v>
      </c>
      <c r="R38" s="72">
        <v>-43.283582089552198</v>
      </c>
      <c r="S38" s="71">
        <v>2110.5265789473701</v>
      </c>
      <c r="T38" s="71">
        <v>2128.2062686567201</v>
      </c>
      <c r="U38" s="73">
        <v>-0.83769092915977195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114572.78</v>
      </c>
      <c r="E39" s="71">
        <v>92786.905700000003</v>
      </c>
      <c r="F39" s="72">
        <v>123.479470659835</v>
      </c>
      <c r="G39" s="71">
        <v>548750.67000000004</v>
      </c>
      <c r="H39" s="72">
        <v>-79.121158977354895</v>
      </c>
      <c r="I39" s="71">
        <v>-17962.400000000001</v>
      </c>
      <c r="J39" s="72">
        <v>-15.6777203101819</v>
      </c>
      <c r="K39" s="71">
        <v>-88253.26</v>
      </c>
      <c r="L39" s="72">
        <v>-16.0825789971245</v>
      </c>
      <c r="M39" s="72">
        <v>-0.79646757524877798</v>
      </c>
      <c r="N39" s="71">
        <v>3854949.18</v>
      </c>
      <c r="O39" s="71">
        <v>75530154.5</v>
      </c>
      <c r="P39" s="71">
        <v>77</v>
      </c>
      <c r="Q39" s="71">
        <v>114</v>
      </c>
      <c r="R39" s="72">
        <v>-32.456140350877199</v>
      </c>
      <c r="S39" s="71">
        <v>1487.95818181818</v>
      </c>
      <c r="T39" s="71">
        <v>1923.26561403509</v>
      </c>
      <c r="U39" s="73">
        <v>-29.255353916263299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1">
        <v>0.85</v>
      </c>
      <c r="E40" s="74"/>
      <c r="F40" s="74"/>
      <c r="G40" s="71">
        <v>2.44</v>
      </c>
      <c r="H40" s="72">
        <v>-65.163934426229503</v>
      </c>
      <c r="I40" s="71">
        <v>0</v>
      </c>
      <c r="J40" s="72">
        <v>0</v>
      </c>
      <c r="K40" s="71">
        <v>0</v>
      </c>
      <c r="L40" s="72">
        <v>0</v>
      </c>
      <c r="M40" s="74"/>
      <c r="N40" s="71">
        <v>147.62</v>
      </c>
      <c r="O40" s="71">
        <v>4024.04</v>
      </c>
      <c r="P40" s="71">
        <v>1</v>
      </c>
      <c r="Q40" s="71">
        <v>2</v>
      </c>
      <c r="R40" s="72">
        <v>-50</v>
      </c>
      <c r="S40" s="71">
        <v>0.85</v>
      </c>
      <c r="T40" s="71">
        <v>0.51</v>
      </c>
      <c r="U40" s="73">
        <v>40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152766.6673</v>
      </c>
      <c r="E41" s="71">
        <v>76986.307400000005</v>
      </c>
      <c r="F41" s="72">
        <v>198.43355586113</v>
      </c>
      <c r="G41" s="71">
        <v>320191.88909999997</v>
      </c>
      <c r="H41" s="72">
        <v>-52.289026518005002</v>
      </c>
      <c r="I41" s="71">
        <v>9224.8389999999999</v>
      </c>
      <c r="J41" s="72">
        <v>6.0385155761004201</v>
      </c>
      <c r="K41" s="71">
        <v>17259.3763</v>
      </c>
      <c r="L41" s="72">
        <v>5.3903227681728296</v>
      </c>
      <c r="M41" s="72">
        <v>-0.46551724467586902</v>
      </c>
      <c r="N41" s="71">
        <v>2419993.2492999998</v>
      </c>
      <c r="O41" s="71">
        <v>47265788.9296</v>
      </c>
      <c r="P41" s="71">
        <v>214</v>
      </c>
      <c r="Q41" s="71">
        <v>282</v>
      </c>
      <c r="R41" s="72">
        <v>-24.113475177304998</v>
      </c>
      <c r="S41" s="71">
        <v>713.86293130841102</v>
      </c>
      <c r="T41" s="71">
        <v>679.21440177304999</v>
      </c>
      <c r="U41" s="73">
        <v>4.8536670018508596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320140.5233</v>
      </c>
      <c r="E42" s="71">
        <v>240051.2648</v>
      </c>
      <c r="F42" s="72">
        <v>133.36339784200999</v>
      </c>
      <c r="G42" s="71">
        <v>587893.7415</v>
      </c>
      <c r="H42" s="72">
        <v>-45.5444920227986</v>
      </c>
      <c r="I42" s="71">
        <v>15624.626700000001</v>
      </c>
      <c r="J42" s="72">
        <v>4.8805526207497101</v>
      </c>
      <c r="K42" s="71">
        <v>26954.337500000001</v>
      </c>
      <c r="L42" s="72">
        <v>4.5848995485521797</v>
      </c>
      <c r="M42" s="72">
        <v>-0.42032978180227998</v>
      </c>
      <c r="N42" s="71">
        <v>6186356.8546000002</v>
      </c>
      <c r="O42" s="71">
        <v>120422905.57080001</v>
      </c>
      <c r="P42" s="71">
        <v>1756</v>
      </c>
      <c r="Q42" s="71">
        <v>2067</v>
      </c>
      <c r="R42" s="72">
        <v>-15.0459603289792</v>
      </c>
      <c r="S42" s="71">
        <v>182.31237089977199</v>
      </c>
      <c r="T42" s="71">
        <v>190.16668771165899</v>
      </c>
      <c r="U42" s="73">
        <v>-4.3081644833663999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83490.66</v>
      </c>
      <c r="E43" s="71">
        <v>68964.833799999993</v>
      </c>
      <c r="F43" s="72">
        <v>121.062656718822</v>
      </c>
      <c r="G43" s="71">
        <v>414623.1</v>
      </c>
      <c r="H43" s="72">
        <v>-79.863480833557006</v>
      </c>
      <c r="I43" s="71">
        <v>-7082.87</v>
      </c>
      <c r="J43" s="72">
        <v>-8.48342796667316</v>
      </c>
      <c r="K43" s="71">
        <v>-55186.14</v>
      </c>
      <c r="L43" s="72">
        <v>-13.3099530633966</v>
      </c>
      <c r="M43" s="72">
        <v>-0.871654911903605</v>
      </c>
      <c r="N43" s="71">
        <v>1698427.84</v>
      </c>
      <c r="O43" s="71">
        <v>48630271.670000002</v>
      </c>
      <c r="P43" s="71">
        <v>59</v>
      </c>
      <c r="Q43" s="71">
        <v>87</v>
      </c>
      <c r="R43" s="72">
        <v>-32.183908045976999</v>
      </c>
      <c r="S43" s="71">
        <v>1415.09593220339</v>
      </c>
      <c r="T43" s="71">
        <v>1478.8005747126399</v>
      </c>
      <c r="U43" s="73">
        <v>-4.5017896708996803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40008.559999999998</v>
      </c>
      <c r="E44" s="71">
        <v>14033.4357</v>
      </c>
      <c r="F44" s="72">
        <v>285.09454744571201</v>
      </c>
      <c r="G44" s="71">
        <v>210912.94</v>
      </c>
      <c r="H44" s="72">
        <v>-81.030770326372604</v>
      </c>
      <c r="I44" s="71">
        <v>5409.67</v>
      </c>
      <c r="J44" s="72">
        <v>13.521281445770599</v>
      </c>
      <c r="K44" s="71">
        <v>25594.36</v>
      </c>
      <c r="L44" s="72">
        <v>12.135035432155099</v>
      </c>
      <c r="M44" s="72">
        <v>-0.78863819997843299</v>
      </c>
      <c r="N44" s="71">
        <v>1121455.21</v>
      </c>
      <c r="O44" s="71">
        <v>19439276.300000001</v>
      </c>
      <c r="P44" s="71">
        <v>41</v>
      </c>
      <c r="Q44" s="71">
        <v>40</v>
      </c>
      <c r="R44" s="72">
        <v>2.4999999999999898</v>
      </c>
      <c r="S44" s="71">
        <v>975.81853658536602</v>
      </c>
      <c r="T44" s="71">
        <v>932.26625000000001</v>
      </c>
      <c r="U44" s="73">
        <v>4.46315425998836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33046.0069</v>
      </c>
      <c r="E45" s="77"/>
      <c r="F45" s="77"/>
      <c r="G45" s="76">
        <v>33619.736499999999</v>
      </c>
      <c r="H45" s="78">
        <v>-1.7065261650697301</v>
      </c>
      <c r="I45" s="76">
        <v>3340.5920999999998</v>
      </c>
      <c r="J45" s="78">
        <v>10.1089130378412</v>
      </c>
      <c r="K45" s="76">
        <v>5001.1148999999996</v>
      </c>
      <c r="L45" s="78">
        <v>14.875532709781901</v>
      </c>
      <c r="M45" s="78">
        <v>-0.332030523833796</v>
      </c>
      <c r="N45" s="76">
        <v>361356.1985</v>
      </c>
      <c r="O45" s="76">
        <v>6225822.7185000004</v>
      </c>
      <c r="P45" s="76">
        <v>20</v>
      </c>
      <c r="Q45" s="76">
        <v>32</v>
      </c>
      <c r="R45" s="78">
        <v>-37.5</v>
      </c>
      <c r="S45" s="76">
        <v>1652.3003450000001</v>
      </c>
      <c r="T45" s="76">
        <v>1270.6742843750001</v>
      </c>
      <c r="U45" s="79">
        <v>23.096651996704601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60620</v>
      </c>
      <c r="D2" s="32">
        <v>555374.58841453004</v>
      </c>
      <c r="E2" s="32">
        <v>423862.08435384597</v>
      </c>
      <c r="F2" s="32">
        <v>131512.504060684</v>
      </c>
      <c r="G2" s="32">
        <v>423862.08435384597</v>
      </c>
      <c r="H2" s="32">
        <v>0.236799642627011</v>
      </c>
    </row>
    <row r="3" spans="1:8" ht="14.25" x14ac:dyDescent="0.2">
      <c r="A3" s="32">
        <v>2</v>
      </c>
      <c r="B3" s="33">
        <v>13</v>
      </c>
      <c r="C3" s="32">
        <v>30502</v>
      </c>
      <c r="D3" s="32">
        <v>288817.21469734499</v>
      </c>
      <c r="E3" s="32">
        <v>261528.90891672301</v>
      </c>
      <c r="F3" s="32">
        <v>27288.3057806217</v>
      </c>
      <c r="G3" s="32">
        <v>261528.90891672301</v>
      </c>
      <c r="H3" s="32">
        <v>9.4482961513279104E-2</v>
      </c>
    </row>
    <row r="4" spans="1:8" ht="14.25" x14ac:dyDescent="0.2">
      <c r="A4" s="32">
        <v>3</v>
      </c>
      <c r="B4" s="33">
        <v>14</v>
      </c>
      <c r="C4" s="32">
        <v>121919</v>
      </c>
      <c r="D4" s="32">
        <v>167154.99256153801</v>
      </c>
      <c r="E4" s="32">
        <v>124351.13413675201</v>
      </c>
      <c r="F4" s="32">
        <v>42803.858424786296</v>
      </c>
      <c r="G4" s="32">
        <v>124351.13413675201</v>
      </c>
      <c r="H4" s="32">
        <v>0.25607286847282201</v>
      </c>
    </row>
    <row r="5" spans="1:8" ht="14.25" x14ac:dyDescent="0.2">
      <c r="A5" s="32">
        <v>4</v>
      </c>
      <c r="B5" s="33">
        <v>15</v>
      </c>
      <c r="C5" s="32">
        <v>3176</v>
      </c>
      <c r="D5" s="32">
        <v>42883.390332478601</v>
      </c>
      <c r="E5" s="32">
        <v>33437.529587179502</v>
      </c>
      <c r="F5" s="32">
        <v>9445.8607452991491</v>
      </c>
      <c r="G5" s="32">
        <v>33437.529587179502</v>
      </c>
      <c r="H5" s="32">
        <v>0.220268515900086</v>
      </c>
    </row>
    <row r="6" spans="1:8" ht="14.25" x14ac:dyDescent="0.2">
      <c r="A6" s="32">
        <v>5</v>
      </c>
      <c r="B6" s="33">
        <v>16</v>
      </c>
      <c r="C6" s="32">
        <v>3137</v>
      </c>
      <c r="D6" s="32">
        <v>100380.00189230801</v>
      </c>
      <c r="E6" s="32">
        <v>85106.643164102599</v>
      </c>
      <c r="F6" s="32">
        <v>15273.358728205099</v>
      </c>
      <c r="G6" s="32">
        <v>85106.643164102599</v>
      </c>
      <c r="H6" s="32">
        <v>0.15215539390596</v>
      </c>
    </row>
    <row r="7" spans="1:8" ht="14.25" x14ac:dyDescent="0.2">
      <c r="A7" s="32">
        <v>6</v>
      </c>
      <c r="B7" s="33">
        <v>17</v>
      </c>
      <c r="C7" s="32">
        <v>23877</v>
      </c>
      <c r="D7" s="32">
        <v>269246.74928717897</v>
      </c>
      <c r="E7" s="32">
        <v>188546.04481367499</v>
      </c>
      <c r="F7" s="32">
        <v>80700.704473504302</v>
      </c>
      <c r="G7" s="32">
        <v>188546.04481367499</v>
      </c>
      <c r="H7" s="32">
        <v>0.29972768357336299</v>
      </c>
    </row>
    <row r="8" spans="1:8" ht="14.25" x14ac:dyDescent="0.2">
      <c r="A8" s="32">
        <v>7</v>
      </c>
      <c r="B8" s="33">
        <v>18</v>
      </c>
      <c r="C8" s="32">
        <v>60426</v>
      </c>
      <c r="D8" s="32">
        <v>124298.967362393</v>
      </c>
      <c r="E8" s="32">
        <v>114761.54219743601</v>
      </c>
      <c r="F8" s="32">
        <v>9537.4251649572598</v>
      </c>
      <c r="G8" s="32">
        <v>114761.54219743601</v>
      </c>
      <c r="H8" s="32">
        <v>7.6729721632770601E-2</v>
      </c>
    </row>
    <row r="9" spans="1:8" ht="14.25" x14ac:dyDescent="0.2">
      <c r="A9" s="32">
        <v>8</v>
      </c>
      <c r="B9" s="33">
        <v>19</v>
      </c>
      <c r="C9" s="32">
        <v>14945</v>
      </c>
      <c r="D9" s="32">
        <v>89395.265962393198</v>
      </c>
      <c r="E9" s="32">
        <v>67979.030435042703</v>
      </c>
      <c r="F9" s="32">
        <v>21416.2355273504</v>
      </c>
      <c r="G9" s="32">
        <v>67979.030435042703</v>
      </c>
      <c r="H9" s="32">
        <v>0.239567893185304</v>
      </c>
    </row>
    <row r="10" spans="1:8" ht="14.25" x14ac:dyDescent="0.2">
      <c r="A10" s="32">
        <v>9</v>
      </c>
      <c r="B10" s="33">
        <v>21</v>
      </c>
      <c r="C10" s="32">
        <v>208694</v>
      </c>
      <c r="D10" s="32">
        <v>866884.87386239297</v>
      </c>
      <c r="E10" s="32">
        <v>828655.51127264998</v>
      </c>
      <c r="F10" s="32">
        <v>38229.3625897436</v>
      </c>
      <c r="G10" s="32">
        <v>828655.51127264998</v>
      </c>
      <c r="H10" s="35">
        <v>4.4099699674552198E-2</v>
      </c>
    </row>
    <row r="11" spans="1:8" ht="14.25" x14ac:dyDescent="0.2">
      <c r="A11" s="32">
        <v>10</v>
      </c>
      <c r="B11" s="33">
        <v>22</v>
      </c>
      <c r="C11" s="32">
        <v>37491.451999999997</v>
      </c>
      <c r="D11" s="32">
        <v>465100.60330256401</v>
      </c>
      <c r="E11" s="32">
        <v>398557.67601367499</v>
      </c>
      <c r="F11" s="32">
        <v>66542.927288888895</v>
      </c>
      <c r="G11" s="32">
        <v>398557.67601367499</v>
      </c>
      <c r="H11" s="32">
        <v>0.143072115616243</v>
      </c>
    </row>
    <row r="12" spans="1:8" ht="14.25" x14ac:dyDescent="0.2">
      <c r="A12" s="32">
        <v>11</v>
      </c>
      <c r="B12" s="33">
        <v>23</v>
      </c>
      <c r="C12" s="32">
        <v>247060.77600000001</v>
      </c>
      <c r="D12" s="32">
        <v>1895687.4696760301</v>
      </c>
      <c r="E12" s="32">
        <v>1614132.81890275</v>
      </c>
      <c r="F12" s="32">
        <v>281554.65077328502</v>
      </c>
      <c r="G12" s="32">
        <v>1614132.81890275</v>
      </c>
      <c r="H12" s="32">
        <v>0.148523770546103</v>
      </c>
    </row>
    <row r="13" spans="1:8" ht="14.25" x14ac:dyDescent="0.2">
      <c r="A13" s="32">
        <v>12</v>
      </c>
      <c r="B13" s="33">
        <v>24</v>
      </c>
      <c r="C13" s="32">
        <v>15471.224</v>
      </c>
      <c r="D13" s="32">
        <v>432207.74319401698</v>
      </c>
      <c r="E13" s="32">
        <v>387261.883339316</v>
      </c>
      <c r="F13" s="32">
        <v>44945.859854700902</v>
      </c>
      <c r="G13" s="32">
        <v>387261.883339316</v>
      </c>
      <c r="H13" s="32">
        <v>0.10399133417312401</v>
      </c>
    </row>
    <row r="14" spans="1:8" ht="14.25" x14ac:dyDescent="0.2">
      <c r="A14" s="32">
        <v>13</v>
      </c>
      <c r="B14" s="33">
        <v>25</v>
      </c>
      <c r="C14" s="32">
        <v>86096</v>
      </c>
      <c r="D14" s="32">
        <v>897012.25910000002</v>
      </c>
      <c r="E14" s="32">
        <v>829423.61100000003</v>
      </c>
      <c r="F14" s="32">
        <v>67588.648100000006</v>
      </c>
      <c r="G14" s="32">
        <v>829423.61100000003</v>
      </c>
      <c r="H14" s="32">
        <v>7.5348633660607706E-2</v>
      </c>
    </row>
    <row r="15" spans="1:8" ht="14.25" x14ac:dyDescent="0.2">
      <c r="A15" s="32">
        <v>14</v>
      </c>
      <c r="B15" s="33">
        <v>26</v>
      </c>
      <c r="C15" s="32">
        <v>68125</v>
      </c>
      <c r="D15" s="32">
        <v>359736.28125585098</v>
      </c>
      <c r="E15" s="32">
        <v>308639.30624188803</v>
      </c>
      <c r="F15" s="32">
        <v>51096.975013962598</v>
      </c>
      <c r="G15" s="32">
        <v>308639.30624188803</v>
      </c>
      <c r="H15" s="32">
        <v>0.142040093469531</v>
      </c>
    </row>
    <row r="16" spans="1:8" ht="14.25" x14ac:dyDescent="0.2">
      <c r="A16" s="32">
        <v>15</v>
      </c>
      <c r="B16" s="33">
        <v>27</v>
      </c>
      <c r="C16" s="32">
        <v>200270.47899999999</v>
      </c>
      <c r="D16" s="32">
        <v>1391683.8037</v>
      </c>
      <c r="E16" s="32">
        <v>1218769.3805</v>
      </c>
      <c r="F16" s="32">
        <v>172914.42319999999</v>
      </c>
      <c r="G16" s="32">
        <v>1218769.3805</v>
      </c>
      <c r="H16" s="32">
        <v>0.12424835493542501</v>
      </c>
    </row>
    <row r="17" spans="1:8" ht="14.25" x14ac:dyDescent="0.2">
      <c r="A17" s="32">
        <v>16</v>
      </c>
      <c r="B17" s="33">
        <v>29</v>
      </c>
      <c r="C17" s="32">
        <v>224423</v>
      </c>
      <c r="D17" s="32">
        <v>2808977.7529299101</v>
      </c>
      <c r="E17" s="32">
        <v>2497428.93300085</v>
      </c>
      <c r="F17" s="32">
        <v>311548.81992906</v>
      </c>
      <c r="G17" s="32">
        <v>2497428.93300085</v>
      </c>
      <c r="H17" s="32">
        <v>0.110911814664284</v>
      </c>
    </row>
    <row r="18" spans="1:8" ht="14.25" x14ac:dyDescent="0.2">
      <c r="A18" s="32">
        <v>17</v>
      </c>
      <c r="B18" s="33">
        <v>31</v>
      </c>
      <c r="C18" s="32">
        <v>30009.776000000002</v>
      </c>
      <c r="D18" s="32">
        <v>276542.79626724898</v>
      </c>
      <c r="E18" s="32">
        <v>230373.24434727701</v>
      </c>
      <c r="F18" s="32">
        <v>46169.551919972</v>
      </c>
      <c r="G18" s="32">
        <v>230373.24434727701</v>
      </c>
      <c r="H18" s="32">
        <v>0.16695264726893799</v>
      </c>
    </row>
    <row r="19" spans="1:8" ht="14.25" x14ac:dyDescent="0.2">
      <c r="A19" s="32">
        <v>18</v>
      </c>
      <c r="B19" s="33">
        <v>32</v>
      </c>
      <c r="C19" s="32">
        <v>17684.133000000002</v>
      </c>
      <c r="D19" s="32">
        <v>253517.64448167299</v>
      </c>
      <c r="E19" s="32">
        <v>229016.96349875501</v>
      </c>
      <c r="F19" s="32">
        <v>24500.680982918198</v>
      </c>
      <c r="G19" s="32">
        <v>229016.96349875501</v>
      </c>
      <c r="H19" s="32">
        <v>9.6642902441803694E-2</v>
      </c>
    </row>
    <row r="20" spans="1:8" ht="14.25" x14ac:dyDescent="0.2">
      <c r="A20" s="32">
        <v>19</v>
      </c>
      <c r="B20" s="33">
        <v>33</v>
      </c>
      <c r="C20" s="32">
        <v>46625.89</v>
      </c>
      <c r="D20" s="32">
        <v>521146.77399522002</v>
      </c>
      <c r="E20" s="32">
        <v>413639.15315480198</v>
      </c>
      <c r="F20" s="32">
        <v>107507.62084041801</v>
      </c>
      <c r="G20" s="32">
        <v>413639.15315480198</v>
      </c>
      <c r="H20" s="32">
        <v>0.20629048514728801</v>
      </c>
    </row>
    <row r="21" spans="1:8" ht="14.25" x14ac:dyDescent="0.2">
      <c r="A21" s="32">
        <v>20</v>
      </c>
      <c r="B21" s="33">
        <v>34</v>
      </c>
      <c r="C21" s="32">
        <v>55470.864999999998</v>
      </c>
      <c r="D21" s="32">
        <v>276508.44744289399</v>
      </c>
      <c r="E21" s="32">
        <v>173199.00258058499</v>
      </c>
      <c r="F21" s="32">
        <v>103309.444862309</v>
      </c>
      <c r="G21" s="32">
        <v>173199.00258058499</v>
      </c>
      <c r="H21" s="32">
        <v>0.37362129735166599</v>
      </c>
    </row>
    <row r="22" spans="1:8" ht="14.25" x14ac:dyDescent="0.2">
      <c r="A22" s="32">
        <v>21</v>
      </c>
      <c r="B22" s="33">
        <v>35</v>
      </c>
      <c r="C22" s="32">
        <v>28971.597000000002</v>
      </c>
      <c r="D22" s="32">
        <v>868265.99996283196</v>
      </c>
      <c r="E22" s="32">
        <v>820572.73710885004</v>
      </c>
      <c r="F22" s="32">
        <v>47693.262853982298</v>
      </c>
      <c r="G22" s="32">
        <v>820572.73710885004</v>
      </c>
      <c r="H22" s="32">
        <v>5.4929322184703699E-2</v>
      </c>
    </row>
    <row r="23" spans="1:8" ht="14.25" x14ac:dyDescent="0.2">
      <c r="A23" s="32">
        <v>22</v>
      </c>
      <c r="B23" s="33">
        <v>36</v>
      </c>
      <c r="C23" s="32">
        <v>127612.924</v>
      </c>
      <c r="D23" s="32">
        <v>662904.060446018</v>
      </c>
      <c r="E23" s="32">
        <v>553078.78865453298</v>
      </c>
      <c r="F23" s="32">
        <v>109825.27179148501</v>
      </c>
      <c r="G23" s="32">
        <v>553078.78865453298</v>
      </c>
      <c r="H23" s="32">
        <v>0.165672950800138</v>
      </c>
    </row>
    <row r="24" spans="1:8" ht="14.25" x14ac:dyDescent="0.2">
      <c r="A24" s="32">
        <v>23</v>
      </c>
      <c r="B24" s="33">
        <v>37</v>
      </c>
      <c r="C24" s="32">
        <v>129192.829</v>
      </c>
      <c r="D24" s="32">
        <v>1036271.16490973</v>
      </c>
      <c r="E24" s="32">
        <v>879525.52626607695</v>
      </c>
      <c r="F24" s="32">
        <v>156745.63864365799</v>
      </c>
      <c r="G24" s="32">
        <v>879525.52626607695</v>
      </c>
      <c r="H24" s="32">
        <v>0.151259288062224</v>
      </c>
    </row>
    <row r="25" spans="1:8" ht="14.25" x14ac:dyDescent="0.2">
      <c r="A25" s="32">
        <v>24</v>
      </c>
      <c r="B25" s="33">
        <v>38</v>
      </c>
      <c r="C25" s="32">
        <v>152780.91399999999</v>
      </c>
      <c r="D25" s="32">
        <v>775496.18351061898</v>
      </c>
      <c r="E25" s="32">
        <v>725732.67826902703</v>
      </c>
      <c r="F25" s="32">
        <v>49763.505241592902</v>
      </c>
      <c r="G25" s="32">
        <v>725732.67826902703</v>
      </c>
      <c r="H25" s="32">
        <v>6.4169890580656197E-2</v>
      </c>
    </row>
    <row r="26" spans="1:8" ht="14.25" x14ac:dyDescent="0.2">
      <c r="A26" s="32">
        <v>25</v>
      </c>
      <c r="B26" s="33">
        <v>39</v>
      </c>
      <c r="C26" s="32">
        <v>69910.702999999994</v>
      </c>
      <c r="D26" s="32">
        <v>121661.264280327</v>
      </c>
      <c r="E26" s="32">
        <v>89043.911602099994</v>
      </c>
      <c r="F26" s="32">
        <v>32617.3526782267</v>
      </c>
      <c r="G26" s="32">
        <v>89043.911602099994</v>
      </c>
      <c r="H26" s="32">
        <v>0.26809973471154502</v>
      </c>
    </row>
    <row r="27" spans="1:8" ht="14.25" x14ac:dyDescent="0.2">
      <c r="A27" s="32">
        <v>26</v>
      </c>
      <c r="B27" s="33">
        <v>42</v>
      </c>
      <c r="C27" s="32">
        <v>8739.8119999999999</v>
      </c>
      <c r="D27" s="32">
        <v>168244.39319999999</v>
      </c>
      <c r="E27" s="32">
        <v>143506.52179999999</v>
      </c>
      <c r="F27" s="32">
        <v>24737.8714</v>
      </c>
      <c r="G27" s="32">
        <v>143506.52179999999</v>
      </c>
      <c r="H27" s="32">
        <v>0.14703533906531399</v>
      </c>
    </row>
    <row r="28" spans="1:8" ht="14.25" x14ac:dyDescent="0.2">
      <c r="A28" s="32">
        <v>27</v>
      </c>
      <c r="B28" s="33">
        <v>75</v>
      </c>
      <c r="C28" s="32">
        <v>236</v>
      </c>
      <c r="D28" s="32">
        <v>152766.66666666701</v>
      </c>
      <c r="E28" s="32">
        <v>143541.829059829</v>
      </c>
      <c r="F28" s="32">
        <v>9224.8376068376092</v>
      </c>
      <c r="G28" s="32">
        <v>143541.829059829</v>
      </c>
      <c r="H28" s="32">
        <v>6.0385146891801897E-2</v>
      </c>
    </row>
    <row r="29" spans="1:8" ht="14.25" x14ac:dyDescent="0.2">
      <c r="A29" s="32">
        <v>28</v>
      </c>
      <c r="B29" s="33">
        <v>76</v>
      </c>
      <c r="C29" s="32">
        <v>1820</v>
      </c>
      <c r="D29" s="32">
        <v>320140.51724017097</v>
      </c>
      <c r="E29" s="32">
        <v>304515.89781623898</v>
      </c>
      <c r="F29" s="32">
        <v>15624.619423931599</v>
      </c>
      <c r="G29" s="32">
        <v>304515.89781623898</v>
      </c>
      <c r="H29" s="32">
        <v>4.8805504403586497E-2</v>
      </c>
    </row>
    <row r="30" spans="1:8" ht="14.25" x14ac:dyDescent="0.2">
      <c r="A30" s="32">
        <v>29</v>
      </c>
      <c r="B30" s="33">
        <v>99</v>
      </c>
      <c r="C30" s="32">
        <v>20</v>
      </c>
      <c r="D30" s="32">
        <v>33046.0071099009</v>
      </c>
      <c r="E30" s="32">
        <v>29705.4147190076</v>
      </c>
      <c r="F30" s="32">
        <v>3340.59239089328</v>
      </c>
      <c r="G30" s="32">
        <v>29705.4147190076</v>
      </c>
      <c r="H30" s="32">
        <v>0.101089138538992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68</v>
      </c>
      <c r="D32" s="37">
        <v>68165.86</v>
      </c>
      <c r="E32" s="37">
        <v>66052.94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54</v>
      </c>
      <c r="D33" s="37">
        <v>138771.84</v>
      </c>
      <c r="E33" s="37">
        <v>152386.35999999999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32</v>
      </c>
      <c r="D34" s="37">
        <v>80200.009999999995</v>
      </c>
      <c r="E34" s="37">
        <v>91332.51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73</v>
      </c>
      <c r="D35" s="37">
        <v>114572.78</v>
      </c>
      <c r="E35" s="37">
        <v>132535.18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1</v>
      </c>
      <c r="D36" s="37">
        <v>0.85</v>
      </c>
      <c r="E36" s="37">
        <v>0.85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55</v>
      </c>
      <c r="D37" s="37">
        <v>83490.66</v>
      </c>
      <c r="E37" s="37">
        <v>90573.53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37</v>
      </c>
      <c r="D38" s="37">
        <v>40008.559999999998</v>
      </c>
      <c r="E38" s="37">
        <v>34598.89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2015-08-18T00:18:19Z</dcterms:modified>
</cp:coreProperties>
</file>