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<sst xmlns="http://schemas.openxmlformats.org/spreadsheetml/2006/main" count="117" uniqueCount="74">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</sst>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16813868.003699999</v>
      </c>
      <c r="F3" s="25">
        <f>RA!I7</f>
        <v>1903841.5301999999</v>
      </c>
      <c r="G3" s="16">
        <f>SUM(G4:G40)</f>
        <v>14910026.473499997</v>
      </c>
      <c r="H3" s="27">
        <f>RA!J7</f>
        <v>11.323043155691799</v>
      </c>
      <c r="I3" s="20">
        <f>SUM(I4:I40)</f>
        <v>16813872.12012009</v>
      </c>
      <c r="J3" s="21">
        <f>SUM(J4:J40)</f>
        <v>14910026.480711011</v>
      </c>
      <c r="K3" s="22">
        <f>E3-I3</f>
        <v>-4.1164200901985168</v>
      </c>
      <c r="L3" s="22">
        <f>G3-J3</f>
        <v>-7.2110146284103394E-3</v>
      </c>
    </row>
    <row r="4" spans="1:13" x14ac:dyDescent="0.15">
      <c r="A4" s="44">
        <f>RA!A8</f>
        <v>42208</v>
      </c>
      <c r="B4" s="12">
        <v>12</v>
      </c>
      <c r="C4" s="41" t="s">
        <v>6</v>
      </c>
      <c r="D4" s="41"/>
      <c r="E4" s="15">
        <f>VLOOKUP(C4,RA!B8:D36,3,0)</f>
        <v>586667.97580000001</v>
      </c>
      <c r="F4" s="25">
        <f>VLOOKUP(C4,RA!B8:I39,8,0)</f>
        <v>133172.27299999999</v>
      </c>
      <c r="G4" s="16">
        <f t="shared" ref="G4:G40" si="0">E4-F4</f>
        <v>453495.70280000003</v>
      </c>
      <c r="H4" s="27">
        <f>RA!J8</f>
        <v>22.699768607345899</v>
      </c>
      <c r="I4" s="20">
        <f>VLOOKUP(B4,RMS!B:D,3,FALSE)</f>
        <v>586668.55335213698</v>
      </c>
      <c r="J4" s="21">
        <f>VLOOKUP(B4,RMS!B:E,4,FALSE)</f>
        <v>453495.71519999998</v>
      </c>
      <c r="K4" s="22">
        <f t="shared" ref="K4:K40" si="1">E4-I4</f>
        <v>-0.577552136965096</v>
      </c>
      <c r="L4" s="22">
        <f t="shared" ref="L4:L40" si="2">G4-J4</f>
        <v>-1.2399999948684126E-2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103861.3187</v>
      </c>
      <c r="F5" s="25">
        <f>VLOOKUP(C5,RA!B9:I40,8,0)</f>
        <v>21771.219400000002</v>
      </c>
      <c r="G5" s="16">
        <f t="shared" si="0"/>
        <v>82090.099300000002</v>
      </c>
      <c r="H5" s="27">
        <f>RA!J9</f>
        <v>20.9618168462558</v>
      </c>
      <c r="I5" s="20">
        <f>VLOOKUP(B5,RMS!B:D,3,FALSE)</f>
        <v>103861.35513101101</v>
      </c>
      <c r="J5" s="21">
        <f>VLOOKUP(B5,RMS!B:E,4,FALSE)</f>
        <v>82090.081208879797</v>
      </c>
      <c r="K5" s="22">
        <f t="shared" si="1"/>
        <v>-3.6431011001695879E-2</v>
      </c>
      <c r="L5" s="22">
        <f t="shared" si="2"/>
        <v>1.8091120204189792E-2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168789.6795</v>
      </c>
      <c r="F6" s="25">
        <f>VLOOKUP(C6,RA!B10:I41,8,0)</f>
        <v>45446.803399999997</v>
      </c>
      <c r="G6" s="16">
        <f t="shared" si="0"/>
        <v>123342.87609999999</v>
      </c>
      <c r="H6" s="27">
        <f>RA!J10</f>
        <v>26.925107941804001</v>
      </c>
      <c r="I6" s="20">
        <f>VLOOKUP(B6,RMS!B:D,3,FALSE)</f>
        <v>168791.90106923101</v>
      </c>
      <c r="J6" s="21">
        <f>VLOOKUP(B6,RMS!B:E,4,FALSE)</f>
        <v>123342.87613589699</v>
      </c>
      <c r="K6" s="22">
        <f>E6-I6</f>
        <v>-2.2215692310128361</v>
      </c>
      <c r="L6" s="22">
        <f t="shared" si="2"/>
        <v>-3.5896999179385602E-5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48561.820599999999</v>
      </c>
      <c r="F7" s="25">
        <f>VLOOKUP(C7,RA!B11:I42,8,0)</f>
        <v>10605.9841</v>
      </c>
      <c r="G7" s="16">
        <f t="shared" si="0"/>
        <v>37955.836499999998</v>
      </c>
      <c r="H7" s="27">
        <f>RA!J11</f>
        <v>21.840169847338899</v>
      </c>
      <c r="I7" s="20">
        <f>VLOOKUP(B7,RMS!B:D,3,FALSE)</f>
        <v>48561.869831623902</v>
      </c>
      <c r="J7" s="21">
        <f>VLOOKUP(B7,RMS!B:E,4,FALSE)</f>
        <v>37955.836733333301</v>
      </c>
      <c r="K7" s="22">
        <f t="shared" si="1"/>
        <v>-4.9231623903324362E-2</v>
      </c>
      <c r="L7" s="22">
        <f t="shared" si="2"/>
        <v>-2.3333330318564549E-4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119663.6623</v>
      </c>
      <c r="F8" s="25">
        <f>VLOOKUP(C8,RA!B12:I43,8,0)</f>
        <v>7277.1728999999996</v>
      </c>
      <c r="G8" s="16">
        <f t="shared" si="0"/>
        <v>112386.48939999999</v>
      </c>
      <c r="H8" s="27">
        <f>RA!J12</f>
        <v>6.08135565979582</v>
      </c>
      <c r="I8" s="20">
        <f>VLOOKUP(B8,RMS!B:D,3,FALSE)</f>
        <v>119663.67536410299</v>
      </c>
      <c r="J8" s="21">
        <f>VLOOKUP(B8,RMS!B:E,4,FALSE)</f>
        <v>112386.492776923</v>
      </c>
      <c r="K8" s="22">
        <f t="shared" si="1"/>
        <v>-1.3064102997304872E-2</v>
      </c>
      <c r="L8" s="22">
        <f t="shared" si="2"/>
        <v>-3.3769230067264289E-3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268465.7732</v>
      </c>
      <c r="F9" s="25">
        <f>VLOOKUP(C9,RA!B13:I44,8,0)</f>
        <v>67958.414900000003</v>
      </c>
      <c r="G9" s="16">
        <f t="shared" si="0"/>
        <v>200507.35829999999</v>
      </c>
      <c r="H9" s="27">
        <f>RA!J13</f>
        <v>25.3136234425581</v>
      </c>
      <c r="I9" s="20">
        <f>VLOOKUP(B9,RMS!B:D,3,FALSE)</f>
        <v>268465.92153589701</v>
      </c>
      <c r="J9" s="21">
        <f>VLOOKUP(B9,RMS!B:E,4,FALSE)</f>
        <v>200507.35693333301</v>
      </c>
      <c r="K9" s="22">
        <f t="shared" si="1"/>
        <v>-0.14833589701447636</v>
      </c>
      <c r="L9" s="22">
        <f t="shared" si="2"/>
        <v>1.3666669838130474E-3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139517.08809999999</v>
      </c>
      <c r="F10" s="25">
        <f>VLOOKUP(C10,RA!B14:I45,8,0)</f>
        <v>24935.059499999999</v>
      </c>
      <c r="G10" s="16">
        <f t="shared" si="0"/>
        <v>114582.02859999999</v>
      </c>
      <c r="H10" s="27">
        <f>RA!J14</f>
        <v>17.872405337278501</v>
      </c>
      <c r="I10" s="20">
        <f>VLOOKUP(B10,RMS!B:D,3,FALSE)</f>
        <v>139517.09124615401</v>
      </c>
      <c r="J10" s="21">
        <f>VLOOKUP(B10,RMS!B:E,4,FALSE)</f>
        <v>114582.025780342</v>
      </c>
      <c r="K10" s="22">
        <f t="shared" si="1"/>
        <v>-3.1461540202144533E-3</v>
      </c>
      <c r="L10" s="22">
        <f t="shared" si="2"/>
        <v>2.8196579951327294E-3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103383.6814</v>
      </c>
      <c r="F11" s="25">
        <f>VLOOKUP(C11,RA!B15:I46,8,0)</f>
        <v>13430.817800000001</v>
      </c>
      <c r="G11" s="16">
        <f t="shared" si="0"/>
        <v>89952.863599999997</v>
      </c>
      <c r="H11" s="27">
        <f>RA!J15</f>
        <v>12.9912357715673</v>
      </c>
      <c r="I11" s="20">
        <f>VLOOKUP(B11,RMS!B:D,3,FALSE)</f>
        <v>103383.72238290599</v>
      </c>
      <c r="J11" s="21">
        <f>VLOOKUP(B11,RMS!B:E,4,FALSE)</f>
        <v>89952.864445299099</v>
      </c>
      <c r="K11" s="22">
        <f t="shared" si="1"/>
        <v>-4.0982905993587337E-2</v>
      </c>
      <c r="L11" s="22">
        <f t="shared" si="2"/>
        <v>-8.4529910236597061E-4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874648.75089999998</v>
      </c>
      <c r="F12" s="25">
        <f>VLOOKUP(C12,RA!B16:I47,8,0)</f>
        <v>37714.107199999999</v>
      </c>
      <c r="G12" s="16">
        <f t="shared" si="0"/>
        <v>836934.64370000002</v>
      </c>
      <c r="H12" s="27">
        <f>RA!J16</f>
        <v>4.3119146012833998</v>
      </c>
      <c r="I12" s="20">
        <f>VLOOKUP(B12,RMS!B:D,3,FALSE)</f>
        <v>874648.16035897401</v>
      </c>
      <c r="J12" s="21">
        <f>VLOOKUP(B12,RMS!B:E,4,FALSE)</f>
        <v>836934.64375640999</v>
      </c>
      <c r="K12" s="22">
        <f t="shared" si="1"/>
        <v>0.59054102597292513</v>
      </c>
      <c r="L12" s="22">
        <f t="shared" si="2"/>
        <v>-5.640997551381588E-5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458557.43400000001</v>
      </c>
      <c r="F13" s="25">
        <f>VLOOKUP(C13,RA!B17:I48,8,0)</f>
        <v>54621.129099999998</v>
      </c>
      <c r="G13" s="16">
        <f t="shared" si="0"/>
        <v>403936.30489999999</v>
      </c>
      <c r="H13" s="27">
        <f>RA!J17</f>
        <v>11.9115131606393</v>
      </c>
      <c r="I13" s="20">
        <f>VLOOKUP(B13,RMS!B:D,3,FALSE)</f>
        <v>458557.40524359001</v>
      </c>
      <c r="J13" s="21">
        <f>VLOOKUP(B13,RMS!B:E,4,FALSE)</f>
        <v>403936.30566837598</v>
      </c>
      <c r="K13" s="22">
        <f t="shared" si="1"/>
        <v>2.8756409999914467E-2</v>
      </c>
      <c r="L13" s="22">
        <f t="shared" si="2"/>
        <v>-7.6837599044665694E-4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1933144.4685</v>
      </c>
      <c r="F14" s="25">
        <f>VLOOKUP(C14,RA!B18:I49,8,0)</f>
        <v>264693.30550000002</v>
      </c>
      <c r="G14" s="16">
        <f t="shared" si="0"/>
        <v>1668451.1629999999</v>
      </c>
      <c r="H14" s="27">
        <f>RA!J18</f>
        <v>13.6923706330849</v>
      </c>
      <c r="I14" s="20">
        <f>VLOOKUP(B14,RMS!B:D,3,FALSE)</f>
        <v>1933144.20395202</v>
      </c>
      <c r="J14" s="21">
        <f>VLOOKUP(B14,RMS!B:E,4,FALSE)</f>
        <v>1668451.1683911399</v>
      </c>
      <c r="K14" s="22">
        <f t="shared" si="1"/>
        <v>0.26454797992482781</v>
      </c>
      <c r="L14" s="22">
        <f t="shared" si="2"/>
        <v>-5.3911400027573109E-3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501446.22480000003</v>
      </c>
      <c r="F15" s="25">
        <f>VLOOKUP(C15,RA!B19:I50,8,0)</f>
        <v>17557.262299999999</v>
      </c>
      <c r="G15" s="16">
        <f t="shared" si="0"/>
        <v>483888.96250000002</v>
      </c>
      <c r="H15" s="27">
        <f>RA!J19</f>
        <v>3.5013250537488099</v>
      </c>
      <c r="I15" s="20">
        <f>VLOOKUP(B15,RMS!B:D,3,FALSE)</f>
        <v>501446.23816495697</v>
      </c>
      <c r="J15" s="21">
        <f>VLOOKUP(B15,RMS!B:E,4,FALSE)</f>
        <v>483888.96385812003</v>
      </c>
      <c r="K15" s="22">
        <f t="shared" si="1"/>
        <v>-1.3364956947043538E-2</v>
      </c>
      <c r="L15" s="22">
        <f t="shared" si="2"/>
        <v>-1.3581200037151575E-3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891508.09730000002</v>
      </c>
      <c r="F16" s="25">
        <f>VLOOKUP(C16,RA!B20:I51,8,0)</f>
        <v>89854.874500000005</v>
      </c>
      <c r="G16" s="16">
        <f t="shared" si="0"/>
        <v>801653.22279999999</v>
      </c>
      <c r="H16" s="27">
        <f>RA!J20</f>
        <v>10.0789745793821</v>
      </c>
      <c r="I16" s="20">
        <f>VLOOKUP(B16,RMS!B:D,3,FALSE)</f>
        <v>891508.16839999997</v>
      </c>
      <c r="J16" s="21">
        <f>VLOOKUP(B16,RMS!B:E,4,FALSE)</f>
        <v>801653.22279999999</v>
      </c>
      <c r="K16" s="22">
        <f t="shared" si="1"/>
        <v>-7.1099999942816794E-2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370003.91070000001</v>
      </c>
      <c r="F17" s="25">
        <f>VLOOKUP(C17,RA!B21:I52,8,0)</f>
        <v>50093.983200000002</v>
      </c>
      <c r="G17" s="16">
        <f t="shared" si="0"/>
        <v>319909.92749999999</v>
      </c>
      <c r="H17" s="27">
        <f>RA!J21</f>
        <v>13.5387712808842</v>
      </c>
      <c r="I17" s="20">
        <f>VLOOKUP(B17,RMS!B:D,3,FALSE)</f>
        <v>370003.45191565697</v>
      </c>
      <c r="J17" s="21">
        <f>VLOOKUP(B17,RMS!B:E,4,FALSE)</f>
        <v>319909.92676174297</v>
      </c>
      <c r="K17" s="22">
        <f t="shared" si="1"/>
        <v>0.45878434303449467</v>
      </c>
      <c r="L17" s="22">
        <f t="shared" si="2"/>
        <v>7.3825701838359237E-4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1357743.7023</v>
      </c>
      <c r="F18" s="25">
        <f>VLOOKUP(C18,RA!B22:I53,8,0)</f>
        <v>163754.96429999999</v>
      </c>
      <c r="G18" s="16">
        <f t="shared" si="0"/>
        <v>1193988.7379999999</v>
      </c>
      <c r="H18" s="27">
        <f>RA!J22</f>
        <v>12.060815603313101</v>
      </c>
      <c r="I18" s="20">
        <f>VLOOKUP(B18,RMS!B:D,3,FALSE)</f>
        <v>1357745.4467333299</v>
      </c>
      <c r="J18" s="21">
        <f>VLOOKUP(B18,RMS!B:E,4,FALSE)</f>
        <v>1193988.7390999999</v>
      </c>
      <c r="K18" s="22">
        <f t="shared" si="1"/>
        <v>-1.7444333299063146</v>
      </c>
      <c r="L18" s="22">
        <f t="shared" si="2"/>
        <v>-1.0999999940395355E-3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2428657.6427000002</v>
      </c>
      <c r="F19" s="25">
        <f>VLOOKUP(C19,RA!B23:I54,8,0)</f>
        <v>299321.62180000002</v>
      </c>
      <c r="G19" s="16">
        <f t="shared" si="0"/>
        <v>2129336.0209000004</v>
      </c>
      <c r="H19" s="27">
        <f>RA!J23</f>
        <v>12.3245704350176</v>
      </c>
      <c r="I19" s="20">
        <f>VLOOKUP(B19,RMS!B:D,3,FALSE)</f>
        <v>2428658.5371085498</v>
      </c>
      <c r="J19" s="21">
        <f>VLOOKUP(B19,RMS!B:E,4,FALSE)</f>
        <v>2129336.0535427402</v>
      </c>
      <c r="K19" s="22">
        <f t="shared" si="1"/>
        <v>-0.89440854964777827</v>
      </c>
      <c r="L19" s="22">
        <f t="shared" si="2"/>
        <v>-3.2642739824950695E-2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283914.95020000002</v>
      </c>
      <c r="F20" s="25">
        <f>VLOOKUP(C20,RA!B24:I55,8,0)</f>
        <v>47137.095500000003</v>
      </c>
      <c r="G20" s="16">
        <f t="shared" si="0"/>
        <v>236777.85470000003</v>
      </c>
      <c r="H20" s="27">
        <f>RA!J24</f>
        <v>16.602540819634498</v>
      </c>
      <c r="I20" s="20">
        <f>VLOOKUP(B20,RMS!B:D,3,FALSE)</f>
        <v>283914.94669499301</v>
      </c>
      <c r="J20" s="21">
        <f>VLOOKUP(B20,RMS!B:E,4,FALSE)</f>
        <v>236777.86390897899</v>
      </c>
      <c r="K20" s="22">
        <f t="shared" si="1"/>
        <v>3.5050070146098733E-3</v>
      </c>
      <c r="L20" s="22">
        <f t="shared" si="2"/>
        <v>-9.2089789686724544E-3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325987.64179999998</v>
      </c>
      <c r="F21" s="25">
        <f>VLOOKUP(C21,RA!B25:I56,8,0)</f>
        <v>22342.7261</v>
      </c>
      <c r="G21" s="16">
        <f t="shared" si="0"/>
        <v>303644.91570000001</v>
      </c>
      <c r="H21" s="27">
        <f>RA!J25</f>
        <v>6.8538567832297499</v>
      </c>
      <c r="I21" s="20">
        <f>VLOOKUP(B21,RMS!B:D,3,FALSE)</f>
        <v>325987.647008517</v>
      </c>
      <c r="J21" s="21">
        <f>VLOOKUP(B21,RMS!B:E,4,FALSE)</f>
        <v>303644.91071575298</v>
      </c>
      <c r="K21" s="22">
        <f t="shared" si="1"/>
        <v>-5.2085170173086226E-3</v>
      </c>
      <c r="L21" s="22">
        <f t="shared" si="2"/>
        <v>4.9842470325529575E-3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649874.45189999999</v>
      </c>
      <c r="F22" s="25">
        <f>VLOOKUP(C22,RA!B26:I57,8,0)</f>
        <v>118396.27740000001</v>
      </c>
      <c r="G22" s="16">
        <f t="shared" si="0"/>
        <v>531478.17449999996</v>
      </c>
      <c r="H22" s="27">
        <f>RA!J26</f>
        <v>18.2183307951023</v>
      </c>
      <c r="I22" s="20">
        <f>VLOOKUP(B22,RMS!B:D,3,FALSE)</f>
        <v>649874.23995635705</v>
      </c>
      <c r="J22" s="21">
        <f>VLOOKUP(B22,RMS!B:E,4,FALSE)</f>
        <v>531478.17905654397</v>
      </c>
      <c r="K22" s="22">
        <f t="shared" si="1"/>
        <v>0.21194364293478429</v>
      </c>
      <c r="L22" s="22">
        <f t="shared" si="2"/>
        <v>-4.5565440086647868E-3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260852.83540000001</v>
      </c>
      <c r="F23" s="25">
        <f>VLOOKUP(C23,RA!B27:I58,8,0)</f>
        <v>72908.436700000006</v>
      </c>
      <c r="G23" s="16">
        <f t="shared" si="0"/>
        <v>187944.39870000002</v>
      </c>
      <c r="H23" s="27">
        <f>RA!J27</f>
        <v>27.950026530553099</v>
      </c>
      <c r="I23" s="20">
        <f>VLOOKUP(B23,RMS!B:D,3,FALSE)</f>
        <v>260852.808974866</v>
      </c>
      <c r="J23" s="21">
        <f>VLOOKUP(B23,RMS!B:E,4,FALSE)</f>
        <v>187944.405637341</v>
      </c>
      <c r="K23" s="22">
        <f t="shared" si="1"/>
        <v>2.6425134012242779E-2</v>
      </c>
      <c r="L23" s="22">
        <f t="shared" si="2"/>
        <v>-6.9373409787658602E-3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888211.31070000003</v>
      </c>
      <c r="F24" s="25">
        <f>VLOOKUP(C24,RA!B28:I59,8,0)</f>
        <v>34061.134899999997</v>
      </c>
      <c r="G24" s="16">
        <f t="shared" si="0"/>
        <v>854150.17580000008</v>
      </c>
      <c r="H24" s="27">
        <f>RA!J28</f>
        <v>3.83480085084217</v>
      </c>
      <c r="I24" s="20">
        <f>VLOOKUP(B24,RMS!B:D,3,FALSE)</f>
        <v>888211.31004424801</v>
      </c>
      <c r="J24" s="21">
        <f>VLOOKUP(B24,RMS!B:E,4,FALSE)</f>
        <v>854150.17621327401</v>
      </c>
      <c r="K24" s="22">
        <f t="shared" si="1"/>
        <v>6.5575202461332083E-4</v>
      </c>
      <c r="L24" s="22">
        <f t="shared" si="2"/>
        <v>-4.1327392682433128E-4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580210.63809999998</v>
      </c>
      <c r="F25" s="25">
        <f>VLOOKUP(C25,RA!B29:I60,8,0)</f>
        <v>92736.134999999995</v>
      </c>
      <c r="G25" s="16">
        <f t="shared" si="0"/>
        <v>487474.50309999997</v>
      </c>
      <c r="H25" s="27">
        <f>RA!J29</f>
        <v>15.983184193878399</v>
      </c>
      <c r="I25" s="20">
        <f>VLOOKUP(B25,RMS!B:D,3,FALSE)</f>
        <v>580210.63863805297</v>
      </c>
      <c r="J25" s="21">
        <f>VLOOKUP(B25,RMS!B:E,4,FALSE)</f>
        <v>487474.43813669699</v>
      </c>
      <c r="K25" s="22">
        <f t="shared" si="1"/>
        <v>-5.380529910326004E-4</v>
      </c>
      <c r="L25" s="22">
        <f t="shared" si="2"/>
        <v>6.4963302982505411E-2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1216695.0478000001</v>
      </c>
      <c r="F26" s="25">
        <f>VLOOKUP(C26,RA!B30:I61,8,0)</f>
        <v>132169.10879999999</v>
      </c>
      <c r="G26" s="16">
        <f t="shared" si="0"/>
        <v>1084525.939</v>
      </c>
      <c r="H26" s="27">
        <f>RA!J30</f>
        <v>10.862961022072501</v>
      </c>
      <c r="I26" s="20">
        <f>VLOOKUP(B26,RMS!B:D,3,FALSE)</f>
        <v>1216695.0879486699</v>
      </c>
      <c r="J26" s="21">
        <f>VLOOKUP(B26,RMS!B:E,4,FALSE)</f>
        <v>1084525.91546409</v>
      </c>
      <c r="K26" s="22">
        <f t="shared" si="1"/>
        <v>-4.0148669853806496E-2</v>
      </c>
      <c r="L26" s="22">
        <f t="shared" si="2"/>
        <v>2.3535910062491894E-2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764691.75639999995</v>
      </c>
      <c r="F27" s="25">
        <f>VLOOKUP(C27,RA!B31:I62,8,0)</f>
        <v>37855.028899999998</v>
      </c>
      <c r="G27" s="16">
        <f t="shared" si="0"/>
        <v>726836.72749999992</v>
      </c>
      <c r="H27" s="27">
        <f>RA!J31</f>
        <v>4.9503644551123598</v>
      </c>
      <c r="I27" s="20">
        <f>VLOOKUP(B27,RMS!B:D,3,FALSE)</f>
        <v>764691.63354601804</v>
      </c>
      <c r="J27" s="21">
        <f>VLOOKUP(B27,RMS!B:E,4,FALSE)</f>
        <v>726836.73952566402</v>
      </c>
      <c r="K27" s="22">
        <f t="shared" si="1"/>
        <v>0.1228539819130674</v>
      </c>
      <c r="L27" s="22">
        <f t="shared" si="2"/>
        <v>-1.202566409483552E-2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125256.7775</v>
      </c>
      <c r="F28" s="25">
        <f>VLOOKUP(C28,RA!B32:I63,8,0)</f>
        <v>33285.688699999999</v>
      </c>
      <c r="G28" s="16">
        <f t="shared" si="0"/>
        <v>91971.088799999998</v>
      </c>
      <c r="H28" s="27">
        <f>RA!J32</f>
        <v>26.573962195379</v>
      </c>
      <c r="I28" s="20">
        <f>VLOOKUP(B28,RMS!B:D,3,FALSE)</f>
        <v>125256.74925260599</v>
      </c>
      <c r="J28" s="21">
        <f>VLOOKUP(B28,RMS!B:E,4,FALSE)</f>
        <v>91971.118099178406</v>
      </c>
      <c r="K28" s="22">
        <f t="shared" si="1"/>
        <v>2.8247394002391957E-2</v>
      </c>
      <c r="L28" s="22">
        <f t="shared" si="2"/>
        <v>-2.9299178408109583E-2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172195.48939999999</v>
      </c>
      <c r="F30" s="25">
        <f>VLOOKUP(C30,RA!B34:I66,8,0)</f>
        <v>20945.323199999999</v>
      </c>
      <c r="G30" s="16">
        <f t="shared" si="0"/>
        <v>151250.16619999998</v>
      </c>
      <c r="H30" s="27">
        <f>RA!J34</f>
        <v>0</v>
      </c>
      <c r="I30" s="20">
        <f>VLOOKUP(B30,RMS!B:D,3,FALSE)</f>
        <v>172195.4889</v>
      </c>
      <c r="J30" s="21">
        <f>VLOOKUP(B30,RMS!B:E,4,FALSE)</f>
        <v>151250.1667</v>
      </c>
      <c r="K30" s="22">
        <f t="shared" si="1"/>
        <v>4.999999946448952E-4</v>
      </c>
      <c r="L30" s="22">
        <f t="shared" si="2"/>
        <v>-5.0000002374872565E-4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123737.62</v>
      </c>
      <c r="F31" s="25">
        <f>VLOOKUP(C31,RA!B35:I67,8,0)</f>
        <v>3478.46</v>
      </c>
      <c r="G31" s="16">
        <f t="shared" si="0"/>
        <v>120259.15999999999</v>
      </c>
      <c r="H31" s="27">
        <f>RA!J35</f>
        <v>12.163688650023399</v>
      </c>
      <c r="I31" s="20">
        <f>VLOOKUP(B31,RMS!B:D,3,FALSE)</f>
        <v>123737.62</v>
      </c>
      <c r="J31" s="21">
        <f>VLOOKUP(B31,RMS!B:E,4,FALSE)</f>
        <v>120259.16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207923.94</v>
      </c>
      <c r="F32" s="25">
        <f>VLOOKUP(C32,RA!B34:I67,8,0)</f>
        <v>-22444.93</v>
      </c>
      <c r="G32" s="16">
        <f t="shared" si="0"/>
        <v>230368.87</v>
      </c>
      <c r="H32" s="27">
        <f>RA!J35</f>
        <v>12.163688650023399</v>
      </c>
      <c r="I32" s="20">
        <f>VLOOKUP(B32,RMS!B:D,3,FALSE)</f>
        <v>207923.94</v>
      </c>
      <c r="J32" s="21">
        <f>VLOOKUP(B32,RMS!B:E,4,FALSE)</f>
        <v>230368.87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114054.72</v>
      </c>
      <c r="F33" s="25">
        <f>VLOOKUP(C33,RA!B34:I68,8,0)</f>
        <v>-2971.74</v>
      </c>
      <c r="G33" s="16">
        <f t="shared" si="0"/>
        <v>117026.46</v>
      </c>
      <c r="H33" s="27">
        <f>RA!J34</f>
        <v>0</v>
      </c>
      <c r="I33" s="20">
        <f>VLOOKUP(B33,RMS!B:D,3,FALSE)</f>
        <v>114054.72</v>
      </c>
      <c r="J33" s="21">
        <f>VLOOKUP(B33,RMS!B:E,4,FALSE)</f>
        <v>117026.46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155341.22</v>
      </c>
      <c r="F34" s="25">
        <f>VLOOKUP(C34,RA!B35:I69,8,0)</f>
        <v>-24466.36</v>
      </c>
      <c r="G34" s="16">
        <f t="shared" si="0"/>
        <v>179807.58000000002</v>
      </c>
      <c r="H34" s="27">
        <f>RA!J35</f>
        <v>12.163688650023399</v>
      </c>
      <c r="I34" s="20">
        <f>VLOOKUP(B34,RMS!B:D,3,FALSE)</f>
        <v>155341.22</v>
      </c>
      <c r="J34" s="21">
        <f>VLOOKUP(B34,RMS!B:E,4,FALSE)</f>
        <v>179807.58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1.7</v>
      </c>
      <c r="F35" s="25">
        <f>VLOOKUP(C35,RA!B36:I70,8,0)</f>
        <v>1.52</v>
      </c>
      <c r="G35" s="16">
        <f t="shared" si="0"/>
        <v>0.17999999999999994</v>
      </c>
      <c r="H35" s="27">
        <f>RA!J36</f>
        <v>2.8111579970586198</v>
      </c>
      <c r="I35" s="20">
        <f>VLOOKUP(B35,RMS!B:D,3,FALSE)</f>
        <v>1.7</v>
      </c>
      <c r="J35" s="21">
        <f>VLOOKUP(B35,RMS!B:E,4,FALSE)</f>
        <v>0.18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185385.47070000001</v>
      </c>
      <c r="F36" s="25">
        <f>VLOOKUP(C36,RA!B8:I70,8,0)</f>
        <v>11874.2336</v>
      </c>
      <c r="G36" s="16">
        <f t="shared" si="0"/>
        <v>173511.2371</v>
      </c>
      <c r="H36" s="27">
        <f>RA!J36</f>
        <v>2.8111579970586198</v>
      </c>
      <c r="I36" s="20">
        <f>VLOOKUP(B36,RMS!B:D,3,FALSE)</f>
        <v>185385.47008547001</v>
      </c>
      <c r="J36" s="21">
        <f>VLOOKUP(B36,RMS!B:E,4,FALSE)</f>
        <v>173511.23931623899</v>
      </c>
      <c r="K36" s="22">
        <f t="shared" si="1"/>
        <v>6.1452999943867326E-4</v>
      </c>
      <c r="L36" s="22">
        <f t="shared" si="2"/>
        <v>-2.2162389941513538E-3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295289.66639999999</v>
      </c>
      <c r="F37" s="25">
        <f>VLOOKUP(C37,RA!B8:I71,8,0)</f>
        <v>20007.423599999998</v>
      </c>
      <c r="G37" s="16">
        <f t="shared" si="0"/>
        <v>275282.24280000001</v>
      </c>
      <c r="H37" s="27">
        <f>RA!J37</f>
        <v>-10.794779090854099</v>
      </c>
      <c r="I37" s="20">
        <f>VLOOKUP(B37,RMS!B:D,3,FALSE)</f>
        <v>295289.66067777801</v>
      </c>
      <c r="J37" s="21">
        <f>VLOOKUP(B37,RMS!B:E,4,FALSE)</f>
        <v>275282.24251282099</v>
      </c>
      <c r="K37" s="22">
        <f t="shared" si="1"/>
        <v>5.7222219766117632E-3</v>
      </c>
      <c r="L37" s="22">
        <f t="shared" si="2"/>
        <v>2.8717902023345232E-4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40453.879999999997</v>
      </c>
      <c r="F38" s="25">
        <f>VLOOKUP(C38,RA!B9:I72,8,0)</f>
        <v>-3999.13</v>
      </c>
      <c r="G38" s="16">
        <f t="shared" si="0"/>
        <v>44453.009999999995</v>
      </c>
      <c r="H38" s="27">
        <f>RA!J38</f>
        <v>-2.6055388150529901</v>
      </c>
      <c r="I38" s="20">
        <f>VLOOKUP(B38,RMS!B:D,3,FALSE)</f>
        <v>40453.879999999997</v>
      </c>
      <c r="J38" s="21">
        <f>VLOOKUP(B38,RMS!B:E,4,FALSE)</f>
        <v>44453.01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52017.14</v>
      </c>
      <c r="F39" s="25">
        <f>VLOOKUP(C39,RA!B10:I73,8,0)</f>
        <v>6750.56</v>
      </c>
      <c r="G39" s="16">
        <f t="shared" si="0"/>
        <v>45266.58</v>
      </c>
      <c r="H39" s="27">
        <f>RA!J39</f>
        <v>-15.750075865246799</v>
      </c>
      <c r="I39" s="20">
        <f>VLOOKUP(B39,RMS!B:D,3,FALSE)</f>
        <v>52017.14</v>
      </c>
      <c r="J39" s="21">
        <f>VLOOKUP(B39,RMS!B:E,4,FALSE)</f>
        <v>45266.58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17150.516599999999</v>
      </c>
      <c r="F40" s="25">
        <f>VLOOKUP(C40,RA!B8:I74,8,0)</f>
        <v>1565.5449000000001</v>
      </c>
      <c r="G40" s="16">
        <f t="shared" si="0"/>
        <v>15584.971699999998</v>
      </c>
      <c r="H40" s="27">
        <f>RA!J40</f>
        <v>89.411764705882405</v>
      </c>
      <c r="I40" s="20">
        <f>VLOOKUP(B40,RMS!B:D,3,FALSE)</f>
        <v>17150.516602374999</v>
      </c>
      <c r="J40" s="21">
        <f>VLOOKUP(B40,RMS!B:E,4,FALSE)</f>
        <v>15584.972331896201</v>
      </c>
      <c r="K40" s="22">
        <f t="shared" si="1"/>
        <v>-2.3749998945277184E-6</v>
      </c>
      <c r="L40" s="22">
        <f t="shared" si="2"/>
        <v>-6.3189620232151356E-4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16813868.003699999</v>
      </c>
      <c r="E7" s="68">
        <v>18496045.150400002</v>
      </c>
      <c r="F7" s="69">
        <v>90.905206312909399</v>
      </c>
      <c r="G7" s="68">
        <v>17111091.576900002</v>
      </c>
      <c r="H7" s="69">
        <v>-1.7370228653398501</v>
      </c>
      <c r="I7" s="68">
        <v>1903841.5301999999</v>
      </c>
      <c r="J7" s="69">
        <v>11.323043155691799</v>
      </c>
      <c r="K7" s="68">
        <v>1806546.3276</v>
      </c>
      <c r="L7" s="69">
        <v>10.5577503310124</v>
      </c>
      <c r="M7" s="69">
        <v>5.3857020500137E-2</v>
      </c>
      <c r="N7" s="68">
        <v>412360739.6771</v>
      </c>
      <c r="O7" s="68">
        <v>4570060982.4861002</v>
      </c>
      <c r="P7" s="68">
        <v>994873</v>
      </c>
      <c r="Q7" s="68">
        <v>933444</v>
      </c>
      <c r="R7" s="69">
        <v>6.5808982649200098</v>
      </c>
      <c r="S7" s="68">
        <v>16.900516954123798</v>
      </c>
      <c r="T7" s="68">
        <v>17.244918002258299</v>
      </c>
      <c r="U7" s="70">
        <v>-2.0378136897787398</v>
      </c>
      <c r="V7" s="58"/>
      <c r="W7" s="58"/>
    </row>
    <row r="8" spans="1:23" ht="14.25" thickBot="1" x14ac:dyDescent="0.2">
      <c r="A8" s="55">
        <v>42208</v>
      </c>
      <c r="B8" s="45" t="s">
        <v>6</v>
      </c>
      <c r="C8" s="46"/>
      <c r="D8" s="71">
        <v>586667.97580000001</v>
      </c>
      <c r="E8" s="71">
        <v>684508.978</v>
      </c>
      <c r="F8" s="72">
        <v>85.706396067167404</v>
      </c>
      <c r="G8" s="71">
        <v>567858.69030000002</v>
      </c>
      <c r="H8" s="72">
        <v>3.31231798003533</v>
      </c>
      <c r="I8" s="71">
        <v>133172.27299999999</v>
      </c>
      <c r="J8" s="72">
        <v>22.699768607345899</v>
      </c>
      <c r="K8" s="71">
        <v>132279.53320000001</v>
      </c>
      <c r="L8" s="72">
        <v>23.2944455125124</v>
      </c>
      <c r="M8" s="72">
        <v>6.7488883457899997E-3</v>
      </c>
      <c r="N8" s="71">
        <v>14189265.941199999</v>
      </c>
      <c r="O8" s="71">
        <v>165341428.25240001</v>
      </c>
      <c r="P8" s="71">
        <v>32957</v>
      </c>
      <c r="Q8" s="71">
        <v>31639</v>
      </c>
      <c r="R8" s="72">
        <v>4.1657448086222599</v>
      </c>
      <c r="S8" s="71">
        <v>17.801012707467301</v>
      </c>
      <c r="T8" s="71">
        <v>17.502762988716501</v>
      </c>
      <c r="U8" s="73">
        <v>1.67546489434132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103861.3187</v>
      </c>
      <c r="E9" s="71">
        <v>117808.0288</v>
      </c>
      <c r="F9" s="72">
        <v>88.161494388742398</v>
      </c>
      <c r="G9" s="71">
        <v>90873.994399999996</v>
      </c>
      <c r="H9" s="72">
        <v>14.291574157985901</v>
      </c>
      <c r="I9" s="71">
        <v>21771.219400000002</v>
      </c>
      <c r="J9" s="72">
        <v>20.9618168462558</v>
      </c>
      <c r="K9" s="71">
        <v>20355.753499999999</v>
      </c>
      <c r="L9" s="72">
        <v>22.399976620814201</v>
      </c>
      <c r="M9" s="72">
        <v>6.9536404044193006E-2</v>
      </c>
      <c r="N9" s="71">
        <v>2884482.432</v>
      </c>
      <c r="O9" s="71">
        <v>26442298.495200001</v>
      </c>
      <c r="P9" s="71">
        <v>5885</v>
      </c>
      <c r="Q9" s="71">
        <v>5729</v>
      </c>
      <c r="R9" s="72">
        <v>2.7229883051143302</v>
      </c>
      <c r="S9" s="71">
        <v>17.648482361937099</v>
      </c>
      <c r="T9" s="71">
        <v>16.806950480013999</v>
      </c>
      <c r="U9" s="73">
        <v>4.7682960192549899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168789.6795</v>
      </c>
      <c r="E10" s="71">
        <v>207795.92120000001</v>
      </c>
      <c r="F10" s="72">
        <v>81.228581641668896</v>
      </c>
      <c r="G10" s="71">
        <v>159023.76250000001</v>
      </c>
      <c r="H10" s="72">
        <v>6.1411683678406197</v>
      </c>
      <c r="I10" s="71">
        <v>45446.803399999997</v>
      </c>
      <c r="J10" s="72">
        <v>26.925107941804001</v>
      </c>
      <c r="K10" s="71">
        <v>42131.789299999997</v>
      </c>
      <c r="L10" s="72">
        <v>26.494021168691699</v>
      </c>
      <c r="M10" s="72">
        <v>7.8682015529780006E-2</v>
      </c>
      <c r="N10" s="71">
        <v>4114132.5904999999</v>
      </c>
      <c r="O10" s="71">
        <v>43094826.032899998</v>
      </c>
      <c r="P10" s="71">
        <v>95778</v>
      </c>
      <c r="Q10" s="71">
        <v>90265</v>
      </c>
      <c r="R10" s="72">
        <v>6.1075721486733503</v>
      </c>
      <c r="S10" s="71">
        <v>1.7623011495333001</v>
      </c>
      <c r="T10" s="71">
        <v>1.66081498809062</v>
      </c>
      <c r="U10" s="73">
        <v>5.7587297987946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48561.820599999999</v>
      </c>
      <c r="E11" s="71">
        <v>73997.907099999997</v>
      </c>
      <c r="F11" s="72">
        <v>65.625937953047895</v>
      </c>
      <c r="G11" s="71">
        <v>59498.2601</v>
      </c>
      <c r="H11" s="72">
        <v>-18.381108088906998</v>
      </c>
      <c r="I11" s="71">
        <v>10605.9841</v>
      </c>
      <c r="J11" s="72">
        <v>21.840169847338899</v>
      </c>
      <c r="K11" s="71">
        <v>12708.5525</v>
      </c>
      <c r="L11" s="72">
        <v>21.3595363606271</v>
      </c>
      <c r="M11" s="72">
        <v>-0.165445151995084</v>
      </c>
      <c r="N11" s="71">
        <v>1248702.0290000001</v>
      </c>
      <c r="O11" s="71">
        <v>14144505.3037</v>
      </c>
      <c r="P11" s="71">
        <v>2919</v>
      </c>
      <c r="Q11" s="71">
        <v>2818</v>
      </c>
      <c r="R11" s="72">
        <v>3.58410220014194</v>
      </c>
      <c r="S11" s="71">
        <v>16.636457896539898</v>
      </c>
      <c r="T11" s="71">
        <v>15.212197764371901</v>
      </c>
      <c r="U11" s="73">
        <v>8.5610779711962408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119663.6623</v>
      </c>
      <c r="E12" s="71">
        <v>174868.05100000001</v>
      </c>
      <c r="F12" s="72">
        <v>68.430832056337195</v>
      </c>
      <c r="G12" s="71">
        <v>162050.9572</v>
      </c>
      <c r="H12" s="72">
        <v>-26.156769223946299</v>
      </c>
      <c r="I12" s="71">
        <v>7277.1728999999996</v>
      </c>
      <c r="J12" s="72">
        <v>6.08135565979582</v>
      </c>
      <c r="K12" s="71">
        <v>22970.058400000002</v>
      </c>
      <c r="L12" s="72">
        <v>14.1745897691001</v>
      </c>
      <c r="M12" s="72">
        <v>-0.68318875062154805</v>
      </c>
      <c r="N12" s="71">
        <v>3334956.9911000002</v>
      </c>
      <c r="O12" s="71">
        <v>50012019.1734</v>
      </c>
      <c r="P12" s="71">
        <v>1702</v>
      </c>
      <c r="Q12" s="71">
        <v>1563</v>
      </c>
      <c r="R12" s="72">
        <v>8.8931541906589899</v>
      </c>
      <c r="S12" s="71">
        <v>70.307674676850795</v>
      </c>
      <c r="T12" s="71">
        <v>74.297020601407596</v>
      </c>
      <c r="U12" s="73">
        <v>-5.6741258232371896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268465.7732</v>
      </c>
      <c r="E13" s="71">
        <v>305743.02929999999</v>
      </c>
      <c r="F13" s="72">
        <v>87.807651351742507</v>
      </c>
      <c r="G13" s="71">
        <v>270603.69549999997</v>
      </c>
      <c r="H13" s="72">
        <v>-0.79005657925317296</v>
      </c>
      <c r="I13" s="71">
        <v>67958.414900000003</v>
      </c>
      <c r="J13" s="72">
        <v>25.3136234425581</v>
      </c>
      <c r="K13" s="71">
        <v>80774.889800000004</v>
      </c>
      <c r="L13" s="72">
        <v>29.849884219338001</v>
      </c>
      <c r="M13" s="72">
        <v>-0.15866904841014101</v>
      </c>
      <c r="N13" s="71">
        <v>6678291.7061999999</v>
      </c>
      <c r="O13" s="71">
        <v>74947140.433899999</v>
      </c>
      <c r="P13" s="71">
        <v>14526</v>
      </c>
      <c r="Q13" s="71">
        <v>13817</v>
      </c>
      <c r="R13" s="72">
        <v>5.1313599189404302</v>
      </c>
      <c r="S13" s="71">
        <v>18.4817412364037</v>
      </c>
      <c r="T13" s="71">
        <v>19.495116653398</v>
      </c>
      <c r="U13" s="73">
        <v>-5.48311657452623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139517.08809999999</v>
      </c>
      <c r="E14" s="71">
        <v>172178.93479999999</v>
      </c>
      <c r="F14" s="72">
        <v>81.030288787685095</v>
      </c>
      <c r="G14" s="71">
        <v>170465.78030000001</v>
      </c>
      <c r="H14" s="72">
        <v>-18.155369450416298</v>
      </c>
      <c r="I14" s="71">
        <v>24935.059499999999</v>
      </c>
      <c r="J14" s="72">
        <v>17.872405337278501</v>
      </c>
      <c r="K14" s="71">
        <v>14391.918</v>
      </c>
      <c r="L14" s="72">
        <v>8.4427020922744092</v>
      </c>
      <c r="M14" s="72">
        <v>0.73257376119013395</v>
      </c>
      <c r="N14" s="71">
        <v>3705278.1589000002</v>
      </c>
      <c r="O14" s="71">
        <v>40025507.533</v>
      </c>
      <c r="P14" s="71">
        <v>2811</v>
      </c>
      <c r="Q14" s="71">
        <v>2813</v>
      </c>
      <c r="R14" s="72">
        <v>-7.1098471382868997E-2</v>
      </c>
      <c r="S14" s="71">
        <v>49.632546460334403</v>
      </c>
      <c r="T14" s="71">
        <v>48.1277679345894</v>
      </c>
      <c r="U14" s="73">
        <v>3.0318382453892099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103383.6814</v>
      </c>
      <c r="E15" s="71">
        <v>135321.2403</v>
      </c>
      <c r="F15" s="72">
        <v>76.398709597106802</v>
      </c>
      <c r="G15" s="71">
        <v>106279.5377</v>
      </c>
      <c r="H15" s="72">
        <v>-2.7247543249334099</v>
      </c>
      <c r="I15" s="71">
        <v>13430.817800000001</v>
      </c>
      <c r="J15" s="72">
        <v>12.9912357715673</v>
      </c>
      <c r="K15" s="71">
        <v>21347.0393</v>
      </c>
      <c r="L15" s="72">
        <v>20.085747230343902</v>
      </c>
      <c r="M15" s="72">
        <v>-0.37083463372834102</v>
      </c>
      <c r="N15" s="71">
        <v>2755397.0232000002</v>
      </c>
      <c r="O15" s="71">
        <v>30858268.122200001</v>
      </c>
      <c r="P15" s="71">
        <v>5546</v>
      </c>
      <c r="Q15" s="71">
        <v>5490</v>
      </c>
      <c r="R15" s="72">
        <v>1.0200364298725</v>
      </c>
      <c r="S15" s="71">
        <v>18.641125387666801</v>
      </c>
      <c r="T15" s="71">
        <v>18.813475191256799</v>
      </c>
      <c r="U15" s="73">
        <v>-0.92456758916537096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874648.75089999998</v>
      </c>
      <c r="E16" s="71">
        <v>1066386.7642999999</v>
      </c>
      <c r="F16" s="72">
        <v>82.019843098309593</v>
      </c>
      <c r="G16" s="71">
        <v>927692.46340000001</v>
      </c>
      <c r="H16" s="72">
        <v>-5.71781216218944</v>
      </c>
      <c r="I16" s="71">
        <v>37714.107199999999</v>
      </c>
      <c r="J16" s="72">
        <v>4.3119146012833998</v>
      </c>
      <c r="K16" s="71">
        <v>10332.1255</v>
      </c>
      <c r="L16" s="72">
        <v>1.1137446845404699</v>
      </c>
      <c r="M16" s="72">
        <v>2.6501789684997501</v>
      </c>
      <c r="N16" s="71">
        <v>21370903.8257</v>
      </c>
      <c r="O16" s="71">
        <v>226807987.1476</v>
      </c>
      <c r="P16" s="71">
        <v>56728</v>
      </c>
      <c r="Q16" s="71">
        <v>57761</v>
      </c>
      <c r="R16" s="72">
        <v>-1.7884039403749901</v>
      </c>
      <c r="S16" s="71">
        <v>15.4182899256099</v>
      </c>
      <c r="T16" s="71">
        <v>15.9067714166999</v>
      </c>
      <c r="U16" s="73">
        <v>-3.1681950037698399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458557.43400000001</v>
      </c>
      <c r="E17" s="71">
        <v>694647.52670000005</v>
      </c>
      <c r="F17" s="72">
        <v>66.012965766743307</v>
      </c>
      <c r="G17" s="71">
        <v>461780.4265</v>
      </c>
      <c r="H17" s="72">
        <v>-0.697949136655307</v>
      </c>
      <c r="I17" s="71">
        <v>54621.129099999998</v>
      </c>
      <c r="J17" s="72">
        <v>11.9115131606393</v>
      </c>
      <c r="K17" s="71">
        <v>55493.723299999998</v>
      </c>
      <c r="L17" s="72">
        <v>12.0173398687785</v>
      </c>
      <c r="M17" s="72">
        <v>-1.5724196325461001E-2</v>
      </c>
      <c r="N17" s="71">
        <v>13684805.8454</v>
      </c>
      <c r="O17" s="71">
        <v>219570016.42809999</v>
      </c>
      <c r="P17" s="71">
        <v>14859</v>
      </c>
      <c r="Q17" s="71">
        <v>15015</v>
      </c>
      <c r="R17" s="72">
        <v>-1.03896103896104</v>
      </c>
      <c r="S17" s="71">
        <v>30.860585099939399</v>
      </c>
      <c r="T17" s="71">
        <v>28.199495211455201</v>
      </c>
      <c r="U17" s="73">
        <v>8.6229404914602306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1933144.4685</v>
      </c>
      <c r="E18" s="71">
        <v>2073151.17</v>
      </c>
      <c r="F18" s="72">
        <v>93.246671852684997</v>
      </c>
      <c r="G18" s="71">
        <v>1640812.6339</v>
      </c>
      <c r="H18" s="72">
        <v>17.8162837462535</v>
      </c>
      <c r="I18" s="71">
        <v>264693.30550000002</v>
      </c>
      <c r="J18" s="72">
        <v>13.6923706330849</v>
      </c>
      <c r="K18" s="71">
        <v>254602.0791</v>
      </c>
      <c r="L18" s="72">
        <v>15.5168282983563</v>
      </c>
      <c r="M18" s="72">
        <v>3.9635286701789001E-2</v>
      </c>
      <c r="N18" s="71">
        <v>45715705.858400002</v>
      </c>
      <c r="O18" s="71">
        <v>507907781.6117</v>
      </c>
      <c r="P18" s="71">
        <v>94644</v>
      </c>
      <c r="Q18" s="71">
        <v>87120</v>
      </c>
      <c r="R18" s="72">
        <v>8.6363636363636402</v>
      </c>
      <c r="S18" s="71">
        <v>20.425430756307801</v>
      </c>
      <c r="T18" s="71">
        <v>20.116223334481202</v>
      </c>
      <c r="U18" s="73">
        <v>1.5138355000478001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501446.22480000003</v>
      </c>
      <c r="E19" s="71">
        <v>561828.23719999997</v>
      </c>
      <c r="F19" s="72">
        <v>89.252584971355702</v>
      </c>
      <c r="G19" s="71">
        <v>641066.06359999999</v>
      </c>
      <c r="H19" s="72">
        <v>-21.779321465863301</v>
      </c>
      <c r="I19" s="71">
        <v>17557.262299999999</v>
      </c>
      <c r="J19" s="72">
        <v>3.5013250537488099</v>
      </c>
      <c r="K19" s="71">
        <v>39685.264199999998</v>
      </c>
      <c r="L19" s="72">
        <v>6.1905108464393797</v>
      </c>
      <c r="M19" s="72">
        <v>-0.55758736513589902</v>
      </c>
      <c r="N19" s="71">
        <v>10746755.314999999</v>
      </c>
      <c r="O19" s="71">
        <v>150309054.28619999</v>
      </c>
      <c r="P19" s="71">
        <v>10759</v>
      </c>
      <c r="Q19" s="71">
        <v>9921</v>
      </c>
      <c r="R19" s="72">
        <v>8.4467291603669103</v>
      </c>
      <c r="S19" s="71">
        <v>46.607140514917802</v>
      </c>
      <c r="T19" s="71">
        <v>51.732688680576601</v>
      </c>
      <c r="U19" s="73">
        <v>-10.9973452759202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891508.09730000002</v>
      </c>
      <c r="E20" s="71">
        <v>1029410.7434</v>
      </c>
      <c r="F20" s="72">
        <v>86.603729659501397</v>
      </c>
      <c r="G20" s="71">
        <v>827477.61609999998</v>
      </c>
      <c r="H20" s="72">
        <v>7.7380318155049403</v>
      </c>
      <c r="I20" s="71">
        <v>89854.874500000005</v>
      </c>
      <c r="J20" s="72">
        <v>10.0789745793821</v>
      </c>
      <c r="K20" s="71">
        <v>66192.328999999998</v>
      </c>
      <c r="L20" s="72">
        <v>7.9992893719557401</v>
      </c>
      <c r="M20" s="72">
        <v>0.35748168794604601</v>
      </c>
      <c r="N20" s="71">
        <v>22442710.578499999</v>
      </c>
      <c r="O20" s="71">
        <v>242756594.10330001</v>
      </c>
      <c r="P20" s="71">
        <v>43600</v>
      </c>
      <c r="Q20" s="71">
        <v>41163</v>
      </c>
      <c r="R20" s="72">
        <v>5.92036537667322</v>
      </c>
      <c r="S20" s="71">
        <v>20.4474334243119</v>
      </c>
      <c r="T20" s="71">
        <v>22.614150091101202</v>
      </c>
      <c r="U20" s="73">
        <v>-10.596521440256099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370003.91070000001</v>
      </c>
      <c r="E21" s="71">
        <v>383969.16899999999</v>
      </c>
      <c r="F21" s="72">
        <v>96.3629219667895</v>
      </c>
      <c r="G21" s="71">
        <v>325323.50180000003</v>
      </c>
      <c r="H21" s="72">
        <v>13.734147288094899</v>
      </c>
      <c r="I21" s="71">
        <v>50093.983200000002</v>
      </c>
      <c r="J21" s="72">
        <v>13.5387712808842</v>
      </c>
      <c r="K21" s="71">
        <v>30541.27</v>
      </c>
      <c r="L21" s="72">
        <v>9.3879691540932502</v>
      </c>
      <c r="M21" s="72">
        <v>0.64020629135592599</v>
      </c>
      <c r="N21" s="71">
        <v>8394791.7938000001</v>
      </c>
      <c r="O21" s="71">
        <v>92088176.156900004</v>
      </c>
      <c r="P21" s="71">
        <v>33057</v>
      </c>
      <c r="Q21" s="71">
        <v>29477</v>
      </c>
      <c r="R21" s="72">
        <v>12.1450622519252</v>
      </c>
      <c r="S21" s="71">
        <v>11.1929065160178</v>
      </c>
      <c r="T21" s="71">
        <v>11.316846480306699</v>
      </c>
      <c r="U21" s="73">
        <v>-1.1073081340537101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1357743.7023</v>
      </c>
      <c r="E22" s="71">
        <v>1482780.5138000001</v>
      </c>
      <c r="F22" s="72">
        <v>91.567409314035203</v>
      </c>
      <c r="G22" s="71">
        <v>1244831.5603</v>
      </c>
      <c r="H22" s="72">
        <v>9.0704755246395301</v>
      </c>
      <c r="I22" s="71">
        <v>163754.96429999999</v>
      </c>
      <c r="J22" s="72">
        <v>12.060815603313101</v>
      </c>
      <c r="K22" s="71">
        <v>145640.94349999999</v>
      </c>
      <c r="L22" s="72">
        <v>11.6996506310381</v>
      </c>
      <c r="M22" s="72">
        <v>0.124374508738334</v>
      </c>
      <c r="N22" s="71">
        <v>31961584.5288</v>
      </c>
      <c r="O22" s="71">
        <v>300445134.20289999</v>
      </c>
      <c r="P22" s="71">
        <v>84493</v>
      </c>
      <c r="Q22" s="71">
        <v>80712</v>
      </c>
      <c r="R22" s="72">
        <v>4.6845574387947204</v>
      </c>
      <c r="S22" s="71">
        <v>16.0693039932302</v>
      </c>
      <c r="T22" s="71">
        <v>16.150215949301199</v>
      </c>
      <c r="U22" s="73">
        <v>-0.50351873425943094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2428657.6427000002</v>
      </c>
      <c r="E23" s="71">
        <v>2827160.861</v>
      </c>
      <c r="F23" s="72">
        <v>85.904473148406396</v>
      </c>
      <c r="G23" s="71">
        <v>2372417.9172</v>
      </c>
      <c r="H23" s="72">
        <v>2.37056570397072</v>
      </c>
      <c r="I23" s="71">
        <v>299321.62180000002</v>
      </c>
      <c r="J23" s="72">
        <v>12.3245704350176</v>
      </c>
      <c r="K23" s="71">
        <v>248274.5987</v>
      </c>
      <c r="L23" s="72">
        <v>10.4650448346395</v>
      </c>
      <c r="M23" s="72">
        <v>0.205607111509954</v>
      </c>
      <c r="N23" s="71">
        <v>61893897.137400001</v>
      </c>
      <c r="O23" s="71">
        <v>642394737.59819996</v>
      </c>
      <c r="P23" s="71">
        <v>83998</v>
      </c>
      <c r="Q23" s="71">
        <v>80354</v>
      </c>
      <c r="R23" s="72">
        <v>4.53493292182094</v>
      </c>
      <c r="S23" s="71">
        <v>28.913279395938002</v>
      </c>
      <c r="T23" s="71">
        <v>30.494735196754402</v>
      </c>
      <c r="U23" s="73">
        <v>-5.4696521247553296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283914.95020000002</v>
      </c>
      <c r="E24" s="71">
        <v>319289.46019999997</v>
      </c>
      <c r="F24" s="72">
        <v>88.920865105336802</v>
      </c>
      <c r="G24" s="71">
        <v>252037.70759999999</v>
      </c>
      <c r="H24" s="72">
        <v>12.647806910937</v>
      </c>
      <c r="I24" s="71">
        <v>47137.095500000003</v>
      </c>
      <c r="J24" s="72">
        <v>16.602540819634498</v>
      </c>
      <c r="K24" s="71">
        <v>50517.128700000001</v>
      </c>
      <c r="L24" s="72">
        <v>20.0434804700628</v>
      </c>
      <c r="M24" s="72">
        <v>-6.6908656271274E-2</v>
      </c>
      <c r="N24" s="71">
        <v>6463488.4402999999</v>
      </c>
      <c r="O24" s="71">
        <v>60584241.189199999</v>
      </c>
      <c r="P24" s="71">
        <v>27486</v>
      </c>
      <c r="Q24" s="71">
        <v>26569</v>
      </c>
      <c r="R24" s="72">
        <v>3.4513907185065298</v>
      </c>
      <c r="S24" s="71">
        <v>10.3294386305756</v>
      </c>
      <c r="T24" s="71">
        <v>9.5013968873499195</v>
      </c>
      <c r="U24" s="73">
        <v>8.0163286006134697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325987.64179999998</v>
      </c>
      <c r="E25" s="71">
        <v>268581.25020000001</v>
      </c>
      <c r="F25" s="72">
        <v>121.373938633934</v>
      </c>
      <c r="G25" s="71">
        <v>223709.685</v>
      </c>
      <c r="H25" s="72">
        <v>45.719056284934702</v>
      </c>
      <c r="I25" s="71">
        <v>22342.7261</v>
      </c>
      <c r="J25" s="72">
        <v>6.8538567832297499</v>
      </c>
      <c r="K25" s="71">
        <v>19073.356400000001</v>
      </c>
      <c r="L25" s="72">
        <v>8.5259412885946393</v>
      </c>
      <c r="M25" s="72">
        <v>0.17141029777014</v>
      </c>
      <c r="N25" s="71">
        <v>6062100.0954</v>
      </c>
      <c r="O25" s="71">
        <v>67589266.465200007</v>
      </c>
      <c r="P25" s="71">
        <v>21904</v>
      </c>
      <c r="Q25" s="71">
        <v>18085</v>
      </c>
      <c r="R25" s="72">
        <v>21.116947746751499</v>
      </c>
      <c r="S25" s="71">
        <v>14.8825621712929</v>
      </c>
      <c r="T25" s="71">
        <v>14.3563353386785</v>
      </c>
      <c r="U25" s="73">
        <v>3.5358618130250199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649874.45189999999</v>
      </c>
      <c r="E26" s="71">
        <v>746322.84860000003</v>
      </c>
      <c r="F26" s="72">
        <v>87.0768532839475</v>
      </c>
      <c r="G26" s="71">
        <v>597502.11670000001</v>
      </c>
      <c r="H26" s="72">
        <v>8.7652133333438105</v>
      </c>
      <c r="I26" s="71">
        <v>118396.27740000001</v>
      </c>
      <c r="J26" s="72">
        <v>18.2183307951023</v>
      </c>
      <c r="K26" s="71">
        <v>137640.2403</v>
      </c>
      <c r="L26" s="72">
        <v>23.0359418741788</v>
      </c>
      <c r="M26" s="72">
        <v>-0.13981349391759201</v>
      </c>
      <c r="N26" s="71">
        <v>14635689.706900001</v>
      </c>
      <c r="O26" s="71">
        <v>143358694.54480001</v>
      </c>
      <c r="P26" s="71">
        <v>43845</v>
      </c>
      <c r="Q26" s="71">
        <v>41058</v>
      </c>
      <c r="R26" s="72">
        <v>6.7879584977349001</v>
      </c>
      <c r="S26" s="71">
        <v>14.822088080739</v>
      </c>
      <c r="T26" s="71">
        <v>14.1120686711481</v>
      </c>
      <c r="U26" s="73">
        <v>4.7902792489371997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260852.83540000001</v>
      </c>
      <c r="E27" s="71">
        <v>300977.42680000002</v>
      </c>
      <c r="F27" s="72">
        <v>86.668571186016905</v>
      </c>
      <c r="G27" s="71">
        <v>223012.80189999999</v>
      </c>
      <c r="H27" s="72">
        <v>16.967650815385799</v>
      </c>
      <c r="I27" s="71">
        <v>72908.436700000006</v>
      </c>
      <c r="J27" s="72">
        <v>27.950026530553099</v>
      </c>
      <c r="K27" s="71">
        <v>75260.4905</v>
      </c>
      <c r="L27" s="72">
        <v>33.747161534586297</v>
      </c>
      <c r="M27" s="72">
        <v>-3.1252172080913999E-2</v>
      </c>
      <c r="N27" s="71">
        <v>5886565.8338000001</v>
      </c>
      <c r="O27" s="71">
        <v>53791378.857699998</v>
      </c>
      <c r="P27" s="71">
        <v>35762</v>
      </c>
      <c r="Q27" s="71">
        <v>30997</v>
      </c>
      <c r="R27" s="72">
        <v>15.372455398909601</v>
      </c>
      <c r="S27" s="71">
        <v>7.2941344276047202</v>
      </c>
      <c r="T27" s="71">
        <v>7.2749298770848796</v>
      </c>
      <c r="U27" s="73">
        <v>0.26328758690215398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888211.31070000003</v>
      </c>
      <c r="E28" s="71">
        <v>920248.03419999999</v>
      </c>
      <c r="F28" s="72">
        <v>96.518686016227093</v>
      </c>
      <c r="G28" s="71">
        <v>774584.73560000001</v>
      </c>
      <c r="H28" s="72">
        <v>14.669353768246401</v>
      </c>
      <c r="I28" s="71">
        <v>34061.134899999997</v>
      </c>
      <c r="J28" s="72">
        <v>3.83480085084217</v>
      </c>
      <c r="K28" s="71">
        <v>38993.176099999997</v>
      </c>
      <c r="L28" s="72">
        <v>5.03407494465994</v>
      </c>
      <c r="M28" s="72">
        <v>-0.12648472613135001</v>
      </c>
      <c r="N28" s="71">
        <v>20657058.898800001</v>
      </c>
      <c r="O28" s="71">
        <v>190097475.53639999</v>
      </c>
      <c r="P28" s="71">
        <v>44356</v>
      </c>
      <c r="Q28" s="71">
        <v>43072</v>
      </c>
      <c r="R28" s="72">
        <v>2.9810549777117301</v>
      </c>
      <c r="S28" s="71">
        <v>20.024603451618699</v>
      </c>
      <c r="T28" s="71">
        <v>19.729414819372199</v>
      </c>
      <c r="U28" s="73">
        <v>1.4741297272613201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580210.63809999998</v>
      </c>
      <c r="E29" s="71">
        <v>585771.40020000003</v>
      </c>
      <c r="F29" s="72">
        <v>99.050694161903195</v>
      </c>
      <c r="G29" s="71">
        <v>518788.1728</v>
      </c>
      <c r="H29" s="72">
        <v>11.8396040080272</v>
      </c>
      <c r="I29" s="71">
        <v>92736.134999999995</v>
      </c>
      <c r="J29" s="72">
        <v>15.983184193878399</v>
      </c>
      <c r="K29" s="71">
        <v>82078.857099999994</v>
      </c>
      <c r="L29" s="72">
        <v>15.821266058747</v>
      </c>
      <c r="M29" s="72">
        <v>0.12984193830837401</v>
      </c>
      <c r="N29" s="71">
        <v>14035198.430600001</v>
      </c>
      <c r="O29" s="71">
        <v>142845567.92469999</v>
      </c>
      <c r="P29" s="71">
        <v>90298</v>
      </c>
      <c r="Q29" s="71">
        <v>87303</v>
      </c>
      <c r="R29" s="72">
        <v>3.4305808506007698</v>
      </c>
      <c r="S29" s="71">
        <v>6.4255092925646196</v>
      </c>
      <c r="T29" s="71">
        <v>6.3642397523567302</v>
      </c>
      <c r="U29" s="73">
        <v>0.953535936502104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1216695.0478000001</v>
      </c>
      <c r="E30" s="71">
        <v>1291335.8851000001</v>
      </c>
      <c r="F30" s="72">
        <v>94.219874305264895</v>
      </c>
      <c r="G30" s="71">
        <v>1079301.4128</v>
      </c>
      <c r="H30" s="72">
        <v>12.7298670575779</v>
      </c>
      <c r="I30" s="71">
        <v>132169.10879999999</v>
      </c>
      <c r="J30" s="72">
        <v>10.862961022072501</v>
      </c>
      <c r="K30" s="71">
        <v>167389.39170000001</v>
      </c>
      <c r="L30" s="72">
        <v>15.5090496236586</v>
      </c>
      <c r="M30" s="72">
        <v>-0.210409289037401</v>
      </c>
      <c r="N30" s="71">
        <v>26680159.550999999</v>
      </c>
      <c r="O30" s="71">
        <v>262730796.89469999</v>
      </c>
      <c r="P30" s="71">
        <v>74185</v>
      </c>
      <c r="Q30" s="71">
        <v>68762</v>
      </c>
      <c r="R30" s="72">
        <v>7.8866234257293204</v>
      </c>
      <c r="S30" s="71">
        <v>16.400822912987799</v>
      </c>
      <c r="T30" s="71">
        <v>14.955055837526499</v>
      </c>
      <c r="U30" s="73">
        <v>8.8152105728570405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764691.75639999995</v>
      </c>
      <c r="E31" s="71">
        <v>725995.13230000006</v>
      </c>
      <c r="F31" s="72">
        <v>105.330149250093</v>
      </c>
      <c r="G31" s="71">
        <v>641424.52009999997</v>
      </c>
      <c r="H31" s="72">
        <v>19.2177306038725</v>
      </c>
      <c r="I31" s="71">
        <v>37855.028899999998</v>
      </c>
      <c r="J31" s="72">
        <v>4.9503644551123598</v>
      </c>
      <c r="K31" s="71">
        <v>26344.651099999999</v>
      </c>
      <c r="L31" s="72">
        <v>4.1072098546985396</v>
      </c>
      <c r="M31" s="72">
        <v>0.43691517326642498</v>
      </c>
      <c r="N31" s="71">
        <v>20081338.9419</v>
      </c>
      <c r="O31" s="71">
        <v>250124827.86809999</v>
      </c>
      <c r="P31" s="71">
        <v>30349</v>
      </c>
      <c r="Q31" s="71">
        <v>27887</v>
      </c>
      <c r="R31" s="72">
        <v>8.8284863915085907</v>
      </c>
      <c r="S31" s="71">
        <v>25.1966047118521</v>
      </c>
      <c r="T31" s="71">
        <v>26.659417061713299</v>
      </c>
      <c r="U31" s="73">
        <v>-5.8055931209379903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125256.7775</v>
      </c>
      <c r="E32" s="71">
        <v>159745.53880000001</v>
      </c>
      <c r="F32" s="72">
        <v>78.410188128521298</v>
      </c>
      <c r="G32" s="71">
        <v>119410.16929999999</v>
      </c>
      <c r="H32" s="72">
        <v>4.8962397710962797</v>
      </c>
      <c r="I32" s="71">
        <v>33285.688699999999</v>
      </c>
      <c r="J32" s="72">
        <v>26.573962195379</v>
      </c>
      <c r="K32" s="71">
        <v>33364.516199999998</v>
      </c>
      <c r="L32" s="72">
        <v>27.941101160468801</v>
      </c>
      <c r="M32" s="72">
        <v>-2.3626148069250002E-3</v>
      </c>
      <c r="N32" s="71">
        <v>2715330.4582000002</v>
      </c>
      <c r="O32" s="71">
        <v>27428131.934999999</v>
      </c>
      <c r="P32" s="71">
        <v>27447</v>
      </c>
      <c r="Q32" s="71">
        <v>22403</v>
      </c>
      <c r="R32" s="72">
        <v>22.514841762263998</v>
      </c>
      <c r="S32" s="71">
        <v>4.5635871862134296</v>
      </c>
      <c r="T32" s="71">
        <v>4.8292257644065497</v>
      </c>
      <c r="U32" s="73">
        <v>-5.8208283824535298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6.5811999999999999</v>
      </c>
      <c r="H33" s="74"/>
      <c r="I33" s="74"/>
      <c r="J33" s="74"/>
      <c r="K33" s="71">
        <v>-0.15060000000000001</v>
      </c>
      <c r="L33" s="72">
        <v>-2.28833647359144</v>
      </c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172195.48939999999</v>
      </c>
      <c r="E35" s="71">
        <v>206594.88099999999</v>
      </c>
      <c r="F35" s="72">
        <v>83.349349493320702</v>
      </c>
      <c r="G35" s="71">
        <v>111926.6525</v>
      </c>
      <c r="H35" s="72">
        <v>53.8467251131271</v>
      </c>
      <c r="I35" s="71">
        <v>20945.323199999999</v>
      </c>
      <c r="J35" s="72">
        <v>12.163688650023399</v>
      </c>
      <c r="K35" s="71">
        <v>19978.375499999998</v>
      </c>
      <c r="L35" s="72">
        <v>17.849524714410599</v>
      </c>
      <c r="M35" s="72">
        <v>4.8399715982912997E-2</v>
      </c>
      <c r="N35" s="71">
        <v>3524742.4689000002</v>
      </c>
      <c r="O35" s="71">
        <v>38726622.786200002</v>
      </c>
      <c r="P35" s="71">
        <v>12580</v>
      </c>
      <c r="Q35" s="71">
        <v>9232</v>
      </c>
      <c r="R35" s="72">
        <v>36.265164644713998</v>
      </c>
      <c r="S35" s="71">
        <v>13.688035723370399</v>
      </c>
      <c r="T35" s="71">
        <v>14.2412133340555</v>
      </c>
      <c r="U35" s="73">
        <v>-4.0413220849544897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123737.62</v>
      </c>
      <c r="E36" s="74"/>
      <c r="F36" s="74"/>
      <c r="G36" s="74"/>
      <c r="H36" s="74"/>
      <c r="I36" s="71">
        <v>3478.46</v>
      </c>
      <c r="J36" s="72">
        <v>2.8111579970586198</v>
      </c>
      <c r="K36" s="74"/>
      <c r="L36" s="74"/>
      <c r="M36" s="74"/>
      <c r="N36" s="71">
        <v>2108293.2000000002</v>
      </c>
      <c r="O36" s="71">
        <v>12838219.1</v>
      </c>
      <c r="P36" s="71">
        <v>69</v>
      </c>
      <c r="Q36" s="71">
        <v>66</v>
      </c>
      <c r="R36" s="72">
        <v>4.5454545454545396</v>
      </c>
      <c r="S36" s="71">
        <v>1793.29884057971</v>
      </c>
      <c r="T36" s="71">
        <v>1498.0451515151501</v>
      </c>
      <c r="U36" s="73">
        <v>16.464277028647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207923.94</v>
      </c>
      <c r="E37" s="71">
        <v>182968.46739999999</v>
      </c>
      <c r="F37" s="72">
        <v>113.639220437609</v>
      </c>
      <c r="G37" s="71">
        <v>185281.73</v>
      </c>
      <c r="H37" s="72">
        <v>12.2204223805553</v>
      </c>
      <c r="I37" s="71">
        <v>-22444.93</v>
      </c>
      <c r="J37" s="72">
        <v>-10.794779090854099</v>
      </c>
      <c r="K37" s="71">
        <v>-24287.67</v>
      </c>
      <c r="L37" s="72">
        <v>-13.1085077843347</v>
      </c>
      <c r="M37" s="72">
        <v>-7.5871419530980005E-2</v>
      </c>
      <c r="N37" s="71">
        <v>5454223.25</v>
      </c>
      <c r="O37" s="71">
        <v>99263697.980000004</v>
      </c>
      <c r="P37" s="71">
        <v>100</v>
      </c>
      <c r="Q37" s="71">
        <v>84</v>
      </c>
      <c r="R37" s="72">
        <v>19.047619047619001</v>
      </c>
      <c r="S37" s="71">
        <v>2079.2393999999999</v>
      </c>
      <c r="T37" s="71">
        <v>2343.1123809523801</v>
      </c>
      <c r="U37" s="73">
        <v>-12.690841706461599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114054.72</v>
      </c>
      <c r="E38" s="71">
        <v>186232.1268</v>
      </c>
      <c r="F38" s="72">
        <v>61.243310678874799</v>
      </c>
      <c r="G38" s="71">
        <v>1132754.58</v>
      </c>
      <c r="H38" s="72">
        <v>-89.931206457801295</v>
      </c>
      <c r="I38" s="71">
        <v>-2971.74</v>
      </c>
      <c r="J38" s="72">
        <v>-2.6055388150529901</v>
      </c>
      <c r="K38" s="71">
        <v>-34021.21</v>
      </c>
      <c r="L38" s="72">
        <v>-3.0034052036231902</v>
      </c>
      <c r="M38" s="72">
        <v>-0.91265037310548303</v>
      </c>
      <c r="N38" s="71">
        <v>7387869.6799999997</v>
      </c>
      <c r="O38" s="71">
        <v>105048874.78</v>
      </c>
      <c r="P38" s="71">
        <v>52</v>
      </c>
      <c r="Q38" s="71">
        <v>80</v>
      </c>
      <c r="R38" s="72">
        <v>-35</v>
      </c>
      <c r="S38" s="71">
        <v>2193.36</v>
      </c>
      <c r="T38" s="71">
        <v>1963.14075</v>
      </c>
      <c r="U38" s="73">
        <v>10.496190775796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155341.22</v>
      </c>
      <c r="E39" s="71">
        <v>105930.97659999999</v>
      </c>
      <c r="F39" s="72">
        <v>146.643809946712</v>
      </c>
      <c r="G39" s="71">
        <v>275481.52</v>
      </c>
      <c r="H39" s="72">
        <v>-43.611019715587503</v>
      </c>
      <c r="I39" s="71">
        <v>-24466.36</v>
      </c>
      <c r="J39" s="72">
        <v>-15.750075865246799</v>
      </c>
      <c r="K39" s="71">
        <v>-31719.86</v>
      </c>
      <c r="L39" s="72">
        <v>-11.5143331574474</v>
      </c>
      <c r="M39" s="72">
        <v>-0.228673770943504</v>
      </c>
      <c r="N39" s="71">
        <v>4977314.3899999997</v>
      </c>
      <c r="O39" s="71">
        <v>67286264.769999996</v>
      </c>
      <c r="P39" s="71">
        <v>106</v>
      </c>
      <c r="Q39" s="71">
        <v>113</v>
      </c>
      <c r="R39" s="72">
        <v>-6.1946902654867202</v>
      </c>
      <c r="S39" s="71">
        <v>1465.48320754717</v>
      </c>
      <c r="T39" s="71">
        <v>1713.49513274336</v>
      </c>
      <c r="U39" s="73">
        <v>-16.923559677718799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1.7</v>
      </c>
      <c r="E40" s="74"/>
      <c r="F40" s="74"/>
      <c r="G40" s="71">
        <v>428.64</v>
      </c>
      <c r="H40" s="72">
        <v>-99.603396789846997</v>
      </c>
      <c r="I40" s="71">
        <v>1.52</v>
      </c>
      <c r="J40" s="72">
        <v>89.411764705882405</v>
      </c>
      <c r="K40" s="71">
        <v>425.65</v>
      </c>
      <c r="L40" s="72">
        <v>99.3024449421426</v>
      </c>
      <c r="M40" s="72">
        <v>-0.99642899095501003</v>
      </c>
      <c r="N40" s="71">
        <v>148.41</v>
      </c>
      <c r="O40" s="71">
        <v>3831.45</v>
      </c>
      <c r="P40" s="71">
        <v>2</v>
      </c>
      <c r="Q40" s="71">
        <v>24</v>
      </c>
      <c r="R40" s="72">
        <v>-91.6666666666667</v>
      </c>
      <c r="S40" s="71">
        <v>0.85</v>
      </c>
      <c r="T40" s="71">
        <v>-2.5000000000000001E-3</v>
      </c>
      <c r="U40" s="73">
        <v>100.294117647059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185385.47070000001</v>
      </c>
      <c r="E41" s="71">
        <v>98747.645499999999</v>
      </c>
      <c r="F41" s="72">
        <v>187.73659843869399</v>
      </c>
      <c r="G41" s="71">
        <v>224316.15349999999</v>
      </c>
      <c r="H41" s="72">
        <v>-17.3552738813346</v>
      </c>
      <c r="I41" s="71">
        <v>11874.2336</v>
      </c>
      <c r="J41" s="72">
        <v>6.4051586972613803</v>
      </c>
      <c r="K41" s="71">
        <v>12758.666300000001</v>
      </c>
      <c r="L41" s="72">
        <v>5.6878054036353696</v>
      </c>
      <c r="M41" s="72">
        <v>-6.9320153000632004E-2</v>
      </c>
      <c r="N41" s="71">
        <v>3962558.0547000002</v>
      </c>
      <c r="O41" s="71">
        <v>43303334.5594</v>
      </c>
      <c r="P41" s="71">
        <v>337</v>
      </c>
      <c r="Q41" s="71">
        <v>261</v>
      </c>
      <c r="R41" s="72">
        <v>29.1187739463602</v>
      </c>
      <c r="S41" s="71">
        <v>550.10525430267103</v>
      </c>
      <c r="T41" s="71">
        <v>476.15024367816102</v>
      </c>
      <c r="U41" s="73">
        <v>13.443792809842799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295289.66639999999</v>
      </c>
      <c r="E42" s="71">
        <v>311279.27840000001</v>
      </c>
      <c r="F42" s="72">
        <v>94.863258459674</v>
      </c>
      <c r="G42" s="71">
        <v>601274.02789999999</v>
      </c>
      <c r="H42" s="72">
        <v>-50.889336193129097</v>
      </c>
      <c r="I42" s="71">
        <v>20007.423599999998</v>
      </c>
      <c r="J42" s="72">
        <v>6.7755244685392704</v>
      </c>
      <c r="K42" s="71">
        <v>29269.628499999999</v>
      </c>
      <c r="L42" s="72">
        <v>4.8679349417813098</v>
      </c>
      <c r="M42" s="72">
        <v>-0.31644422477039602</v>
      </c>
      <c r="N42" s="71">
        <v>8301785.7988</v>
      </c>
      <c r="O42" s="71">
        <v>110208974.85330001</v>
      </c>
      <c r="P42" s="71">
        <v>1635</v>
      </c>
      <c r="Q42" s="71">
        <v>1667</v>
      </c>
      <c r="R42" s="72">
        <v>-1.91961607678465</v>
      </c>
      <c r="S42" s="71">
        <v>180.60530055045899</v>
      </c>
      <c r="T42" s="71">
        <v>190.74755320935799</v>
      </c>
      <c r="U42" s="73">
        <v>-5.6157004406777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40453.879999999997</v>
      </c>
      <c r="E43" s="71">
        <v>78446.861600000004</v>
      </c>
      <c r="F43" s="72">
        <v>51.568512971588397</v>
      </c>
      <c r="G43" s="71">
        <v>54083.78</v>
      </c>
      <c r="H43" s="72">
        <v>-25.2014559633221</v>
      </c>
      <c r="I43" s="71">
        <v>-3999.13</v>
      </c>
      <c r="J43" s="72">
        <v>-9.8856525010703606</v>
      </c>
      <c r="K43" s="71">
        <v>-3303.44</v>
      </c>
      <c r="L43" s="72">
        <v>-6.1080050247967099</v>
      </c>
      <c r="M43" s="72">
        <v>0.21059562153391601</v>
      </c>
      <c r="N43" s="71">
        <v>2067388.26</v>
      </c>
      <c r="O43" s="71">
        <v>44763254.450000003</v>
      </c>
      <c r="P43" s="71">
        <v>36</v>
      </c>
      <c r="Q43" s="71">
        <v>60</v>
      </c>
      <c r="R43" s="72">
        <v>-40</v>
      </c>
      <c r="S43" s="71">
        <v>1123.71888888889</v>
      </c>
      <c r="T43" s="71">
        <v>1383.2915</v>
      </c>
      <c r="U43" s="73">
        <v>-23.099425815274099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52017.14</v>
      </c>
      <c r="E44" s="71">
        <v>16020.8608</v>
      </c>
      <c r="F44" s="72">
        <v>324.683802258615</v>
      </c>
      <c r="G44" s="71">
        <v>38416.25</v>
      </c>
      <c r="H44" s="72">
        <v>35.404002212605299</v>
      </c>
      <c r="I44" s="71">
        <v>6750.56</v>
      </c>
      <c r="J44" s="72">
        <v>12.977568547598</v>
      </c>
      <c r="K44" s="71">
        <v>5367.51</v>
      </c>
      <c r="L44" s="72">
        <v>13.9719780040998</v>
      </c>
      <c r="M44" s="72">
        <v>0.25767068901595003</v>
      </c>
      <c r="N44" s="71">
        <v>1280832.3899999999</v>
      </c>
      <c r="O44" s="71">
        <v>17367820.850000001</v>
      </c>
      <c r="P44" s="71">
        <v>41</v>
      </c>
      <c r="Q44" s="71">
        <v>49</v>
      </c>
      <c r="R44" s="72">
        <v>-16.326530612244898</v>
      </c>
      <c r="S44" s="71">
        <v>1268.7107317073201</v>
      </c>
      <c r="T44" s="71">
        <v>937.25938775510201</v>
      </c>
      <c r="U44" s="73">
        <v>26.125052438563198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17150.516599999999</v>
      </c>
      <c r="E45" s="77"/>
      <c r="F45" s="77"/>
      <c r="G45" s="76">
        <v>29293.479200000002</v>
      </c>
      <c r="H45" s="78">
        <v>-41.452783799064697</v>
      </c>
      <c r="I45" s="76">
        <v>1565.5449000000001</v>
      </c>
      <c r="J45" s="78">
        <v>9.1282667252134004</v>
      </c>
      <c r="K45" s="76">
        <v>3695.1525000000001</v>
      </c>
      <c r="L45" s="78">
        <v>12.614249317302001</v>
      </c>
      <c r="M45" s="78">
        <v>-0.57632468484047705</v>
      </c>
      <c r="N45" s="76">
        <v>956991.66269999999</v>
      </c>
      <c r="O45" s="76">
        <v>5554056.8143999996</v>
      </c>
      <c r="P45" s="76">
        <v>21</v>
      </c>
      <c r="Q45" s="76">
        <v>15</v>
      </c>
      <c r="R45" s="78">
        <v>40</v>
      </c>
      <c r="S45" s="76">
        <v>816.69126666666705</v>
      </c>
      <c r="T45" s="76">
        <v>3497.3683266666699</v>
      </c>
      <c r="U45" s="79">
        <v>-328.23628333154699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84052</v>
      </c>
      <c r="D2" s="32">
        <v>586668.55335213698</v>
      </c>
      <c r="E2" s="32">
        <v>453495.71519999998</v>
      </c>
      <c r="F2" s="32">
        <v>133172.838152137</v>
      </c>
      <c r="G2" s="32">
        <v>453495.71519999998</v>
      </c>
      <c r="H2" s="32">
        <v>0.226998425927565</v>
      </c>
    </row>
    <row r="3" spans="1:8" ht="14.25" x14ac:dyDescent="0.2">
      <c r="A3" s="32">
        <v>2</v>
      </c>
      <c r="B3" s="33">
        <v>13</v>
      </c>
      <c r="C3" s="32">
        <v>14890</v>
      </c>
      <c r="D3" s="32">
        <v>103861.35513101101</v>
      </c>
      <c r="E3" s="32">
        <v>82090.081208879797</v>
      </c>
      <c r="F3" s="32">
        <v>21771.273922131499</v>
      </c>
      <c r="G3" s="32">
        <v>82090.081208879797</v>
      </c>
      <c r="H3" s="32">
        <v>0.209618619886762</v>
      </c>
    </row>
    <row r="4" spans="1:8" ht="14.25" x14ac:dyDescent="0.2">
      <c r="A4" s="32">
        <v>3</v>
      </c>
      <c r="B4" s="33">
        <v>14</v>
      </c>
      <c r="C4" s="32">
        <v>124908</v>
      </c>
      <c r="D4" s="32">
        <v>168791.90106923101</v>
      </c>
      <c r="E4" s="32">
        <v>123342.87613589699</v>
      </c>
      <c r="F4" s="32">
        <v>45449.024933333298</v>
      </c>
      <c r="G4" s="32">
        <v>123342.87613589699</v>
      </c>
      <c r="H4" s="32">
        <v>0.26926069702060101</v>
      </c>
    </row>
    <row r="5" spans="1:8" ht="14.25" x14ac:dyDescent="0.2">
      <c r="A5" s="32">
        <v>4</v>
      </c>
      <c r="B5" s="33">
        <v>15</v>
      </c>
      <c r="C5" s="32">
        <v>3822</v>
      </c>
      <c r="D5" s="32">
        <v>48561.869831623902</v>
      </c>
      <c r="E5" s="32">
        <v>37955.836733333301</v>
      </c>
      <c r="F5" s="32">
        <v>10606.0330982906</v>
      </c>
      <c r="G5" s="32">
        <v>37955.836733333301</v>
      </c>
      <c r="H5" s="32">
        <v>0.21840248604644699</v>
      </c>
    </row>
    <row r="6" spans="1:8" ht="14.25" x14ac:dyDescent="0.2">
      <c r="A6" s="32">
        <v>5</v>
      </c>
      <c r="B6" s="33">
        <v>16</v>
      </c>
      <c r="C6" s="32">
        <v>2546</v>
      </c>
      <c r="D6" s="32">
        <v>119663.67536410299</v>
      </c>
      <c r="E6" s="32">
        <v>112386.492776923</v>
      </c>
      <c r="F6" s="32">
        <v>7277.1825871794899</v>
      </c>
      <c r="G6" s="32">
        <v>112386.492776923</v>
      </c>
      <c r="H6" s="32">
        <v>6.0813630912113399E-2</v>
      </c>
    </row>
    <row r="7" spans="1:8" ht="14.25" x14ac:dyDescent="0.2">
      <c r="A7" s="32">
        <v>6</v>
      </c>
      <c r="B7" s="33">
        <v>17</v>
      </c>
      <c r="C7" s="32">
        <v>24035</v>
      </c>
      <c r="D7" s="32">
        <v>268465.92153589701</v>
      </c>
      <c r="E7" s="32">
        <v>200507.35693333301</v>
      </c>
      <c r="F7" s="32">
        <v>67958.564602564104</v>
      </c>
      <c r="G7" s="32">
        <v>200507.35693333301</v>
      </c>
      <c r="H7" s="32">
        <v>0.25313665218204301</v>
      </c>
    </row>
    <row r="8" spans="1:8" ht="14.25" x14ac:dyDescent="0.2">
      <c r="A8" s="32">
        <v>7</v>
      </c>
      <c r="B8" s="33">
        <v>18</v>
      </c>
      <c r="C8" s="32">
        <v>50597</v>
      </c>
      <c r="D8" s="32">
        <v>139517.09124615401</v>
      </c>
      <c r="E8" s="32">
        <v>114582.025780342</v>
      </c>
      <c r="F8" s="32">
        <v>24935.065465812</v>
      </c>
      <c r="G8" s="32">
        <v>114582.025780342</v>
      </c>
      <c r="H8" s="32">
        <v>0.17872409210294099</v>
      </c>
    </row>
    <row r="9" spans="1:8" ht="14.25" x14ac:dyDescent="0.2">
      <c r="A9" s="32">
        <v>8</v>
      </c>
      <c r="B9" s="33">
        <v>19</v>
      </c>
      <c r="C9" s="32">
        <v>16958</v>
      </c>
      <c r="D9" s="32">
        <v>103383.72238290599</v>
      </c>
      <c r="E9" s="32">
        <v>89952.864445299099</v>
      </c>
      <c r="F9" s="32">
        <v>13430.857937606799</v>
      </c>
      <c r="G9" s="32">
        <v>89952.864445299099</v>
      </c>
      <c r="H9" s="32">
        <v>0.12991269445553999</v>
      </c>
    </row>
    <row r="10" spans="1:8" ht="14.25" x14ac:dyDescent="0.2">
      <c r="A10" s="32">
        <v>9</v>
      </c>
      <c r="B10" s="33">
        <v>21</v>
      </c>
      <c r="C10" s="32">
        <v>261066</v>
      </c>
      <c r="D10" s="32">
        <v>874648.16035897401</v>
      </c>
      <c r="E10" s="32">
        <v>836934.64375640999</v>
      </c>
      <c r="F10" s="32">
        <v>37713.516602564101</v>
      </c>
      <c r="G10" s="32">
        <v>836934.64375640999</v>
      </c>
      <c r="H10" s="35">
        <v>4.3118499885811998E-2</v>
      </c>
    </row>
    <row r="11" spans="1:8" ht="14.25" x14ac:dyDescent="0.2">
      <c r="A11" s="32">
        <v>10</v>
      </c>
      <c r="B11" s="33">
        <v>22</v>
      </c>
      <c r="C11" s="32">
        <v>45358</v>
      </c>
      <c r="D11" s="32">
        <v>458557.40524359001</v>
      </c>
      <c r="E11" s="32">
        <v>403936.30566837598</v>
      </c>
      <c r="F11" s="32">
        <v>54621.099575213702</v>
      </c>
      <c r="G11" s="32">
        <v>403936.30566837598</v>
      </c>
      <c r="H11" s="32">
        <v>0.119115074689937</v>
      </c>
    </row>
    <row r="12" spans="1:8" ht="14.25" x14ac:dyDescent="0.2">
      <c r="A12" s="32">
        <v>11</v>
      </c>
      <c r="B12" s="33">
        <v>23</v>
      </c>
      <c r="C12" s="32">
        <v>288420.05599999998</v>
      </c>
      <c r="D12" s="32">
        <v>1933144.20395202</v>
      </c>
      <c r="E12" s="32">
        <v>1668451.1683911399</v>
      </c>
      <c r="F12" s="32">
        <v>264693.03556087997</v>
      </c>
      <c r="G12" s="32">
        <v>1668451.1683911399</v>
      </c>
      <c r="H12" s="32">
        <v>0.136923585431317</v>
      </c>
    </row>
    <row r="13" spans="1:8" ht="14.25" x14ac:dyDescent="0.2">
      <c r="A13" s="32">
        <v>12</v>
      </c>
      <c r="B13" s="33">
        <v>24</v>
      </c>
      <c r="C13" s="32">
        <v>23983.044000000002</v>
      </c>
      <c r="D13" s="32">
        <v>501446.23816495697</v>
      </c>
      <c r="E13" s="32">
        <v>483888.96385812003</v>
      </c>
      <c r="F13" s="32">
        <v>17557.2743068376</v>
      </c>
      <c r="G13" s="32">
        <v>483888.96385812003</v>
      </c>
      <c r="H13" s="32">
        <v>3.5013273548702803E-2</v>
      </c>
    </row>
    <row r="14" spans="1:8" ht="14.25" x14ac:dyDescent="0.2">
      <c r="A14" s="32">
        <v>13</v>
      </c>
      <c r="B14" s="33">
        <v>25</v>
      </c>
      <c r="C14" s="32">
        <v>88606</v>
      </c>
      <c r="D14" s="32">
        <v>891508.16839999997</v>
      </c>
      <c r="E14" s="32">
        <v>801653.22279999999</v>
      </c>
      <c r="F14" s="32">
        <v>89854.945600000006</v>
      </c>
      <c r="G14" s="32">
        <v>801653.22279999999</v>
      </c>
      <c r="H14" s="32">
        <v>0.100789817508082</v>
      </c>
    </row>
    <row r="15" spans="1:8" ht="14.25" x14ac:dyDescent="0.2">
      <c r="A15" s="32">
        <v>14</v>
      </c>
      <c r="B15" s="33">
        <v>26</v>
      </c>
      <c r="C15" s="32">
        <v>80602</v>
      </c>
      <c r="D15" s="32">
        <v>370003.45191565697</v>
      </c>
      <c r="E15" s="32">
        <v>319909.92676174297</v>
      </c>
      <c r="F15" s="32">
        <v>50093.525153914197</v>
      </c>
      <c r="G15" s="32">
        <v>319909.92676174297</v>
      </c>
      <c r="H15" s="32">
        <v>0.135386642731466</v>
      </c>
    </row>
    <row r="16" spans="1:8" ht="14.25" x14ac:dyDescent="0.2">
      <c r="A16" s="32">
        <v>15</v>
      </c>
      <c r="B16" s="33">
        <v>27</v>
      </c>
      <c r="C16" s="32">
        <v>199247.432</v>
      </c>
      <c r="D16" s="32">
        <v>1357745.4467333299</v>
      </c>
      <c r="E16" s="32">
        <v>1193988.7390999999</v>
      </c>
      <c r="F16" s="32">
        <v>163756.70763333299</v>
      </c>
      <c r="G16" s="32">
        <v>1193988.7390999999</v>
      </c>
      <c r="H16" s="32">
        <v>0.120609285066891</v>
      </c>
    </row>
    <row r="17" spans="1:8" ht="14.25" x14ac:dyDescent="0.2">
      <c r="A17" s="32">
        <v>16</v>
      </c>
      <c r="B17" s="33">
        <v>29</v>
      </c>
      <c r="C17" s="32">
        <v>197971</v>
      </c>
      <c r="D17" s="32">
        <v>2428658.5371085498</v>
      </c>
      <c r="E17" s="32">
        <v>2129336.0535427402</v>
      </c>
      <c r="F17" s="32">
        <v>299322.483565812</v>
      </c>
      <c r="G17" s="32">
        <v>2129336.0535427402</v>
      </c>
      <c r="H17" s="32">
        <v>0.12324601379417099</v>
      </c>
    </row>
    <row r="18" spans="1:8" ht="14.25" x14ac:dyDescent="0.2">
      <c r="A18" s="32">
        <v>17</v>
      </c>
      <c r="B18" s="33">
        <v>31</v>
      </c>
      <c r="C18" s="32">
        <v>28271.666000000001</v>
      </c>
      <c r="D18" s="32">
        <v>283914.94669499301</v>
      </c>
      <c r="E18" s="32">
        <v>236777.86390897899</v>
      </c>
      <c r="F18" s="32">
        <v>47137.082786013401</v>
      </c>
      <c r="G18" s="32">
        <v>236777.86390897899</v>
      </c>
      <c r="H18" s="32">
        <v>0.16602536546500399</v>
      </c>
    </row>
    <row r="19" spans="1:8" ht="14.25" x14ac:dyDescent="0.2">
      <c r="A19" s="32">
        <v>18</v>
      </c>
      <c r="B19" s="33">
        <v>32</v>
      </c>
      <c r="C19" s="32">
        <v>23137.360000000001</v>
      </c>
      <c r="D19" s="32">
        <v>325987.647008517</v>
      </c>
      <c r="E19" s="32">
        <v>303644.91071575298</v>
      </c>
      <c r="F19" s="32">
        <v>22342.736292763901</v>
      </c>
      <c r="G19" s="32">
        <v>303644.91071575298</v>
      </c>
      <c r="H19" s="32">
        <v>6.8538598004544093E-2</v>
      </c>
    </row>
    <row r="20" spans="1:8" ht="14.25" x14ac:dyDescent="0.2">
      <c r="A20" s="32">
        <v>19</v>
      </c>
      <c r="B20" s="33">
        <v>33</v>
      </c>
      <c r="C20" s="32">
        <v>59732.879000000001</v>
      </c>
      <c r="D20" s="32">
        <v>649874.23995635705</v>
      </c>
      <c r="E20" s="32">
        <v>531478.17905654397</v>
      </c>
      <c r="F20" s="32">
        <v>118396.06089981399</v>
      </c>
      <c r="G20" s="32">
        <v>531478.17905654397</v>
      </c>
      <c r="H20" s="32">
        <v>0.182183034224844</v>
      </c>
    </row>
    <row r="21" spans="1:8" ht="14.25" x14ac:dyDescent="0.2">
      <c r="A21" s="32">
        <v>20</v>
      </c>
      <c r="B21" s="33">
        <v>34</v>
      </c>
      <c r="C21" s="32">
        <v>54443.269</v>
      </c>
      <c r="D21" s="32">
        <v>260852.808974866</v>
      </c>
      <c r="E21" s="32">
        <v>187944.405637341</v>
      </c>
      <c r="F21" s="32">
        <v>72908.403337524302</v>
      </c>
      <c r="G21" s="32">
        <v>187944.405637341</v>
      </c>
      <c r="H21" s="32">
        <v>0.27950016572200098</v>
      </c>
    </row>
    <row r="22" spans="1:8" ht="14.25" x14ac:dyDescent="0.2">
      <c r="A22" s="32">
        <v>21</v>
      </c>
      <c r="B22" s="33">
        <v>35</v>
      </c>
      <c r="C22" s="32">
        <v>33110.065999999999</v>
      </c>
      <c r="D22" s="32">
        <v>888211.31004424801</v>
      </c>
      <c r="E22" s="32">
        <v>854150.17621327401</v>
      </c>
      <c r="F22" s="32">
        <v>34061.1338309735</v>
      </c>
      <c r="G22" s="32">
        <v>854150.17621327401</v>
      </c>
      <c r="H22" s="32">
        <v>3.8348007333161099E-2</v>
      </c>
    </row>
    <row r="23" spans="1:8" ht="14.25" x14ac:dyDescent="0.2">
      <c r="A23" s="32">
        <v>22</v>
      </c>
      <c r="B23" s="33">
        <v>36</v>
      </c>
      <c r="C23" s="32">
        <v>115836.64200000001</v>
      </c>
      <c r="D23" s="32">
        <v>580210.63863805297</v>
      </c>
      <c r="E23" s="32">
        <v>487474.43813669699</v>
      </c>
      <c r="F23" s="32">
        <v>92736.200501355706</v>
      </c>
      <c r="G23" s="32">
        <v>487474.43813669699</v>
      </c>
      <c r="H23" s="32">
        <v>0.15983195468293801</v>
      </c>
    </row>
    <row r="24" spans="1:8" ht="14.25" x14ac:dyDescent="0.2">
      <c r="A24" s="32">
        <v>23</v>
      </c>
      <c r="B24" s="33">
        <v>37</v>
      </c>
      <c r="C24" s="32">
        <v>136841.35</v>
      </c>
      <c r="D24" s="32">
        <v>1216695.0879486699</v>
      </c>
      <c r="E24" s="32">
        <v>1084525.91546409</v>
      </c>
      <c r="F24" s="32">
        <v>132169.172484585</v>
      </c>
      <c r="G24" s="32">
        <v>1084525.91546409</v>
      </c>
      <c r="H24" s="32">
        <v>0.108629658978422</v>
      </c>
    </row>
    <row r="25" spans="1:8" ht="14.25" x14ac:dyDescent="0.2">
      <c r="A25" s="32">
        <v>24</v>
      </c>
      <c r="B25" s="33">
        <v>38</v>
      </c>
      <c r="C25" s="32">
        <v>153464.65299999999</v>
      </c>
      <c r="D25" s="32">
        <v>764691.63354601804</v>
      </c>
      <c r="E25" s="32">
        <v>726836.73952566402</v>
      </c>
      <c r="F25" s="32">
        <v>37854.894020353997</v>
      </c>
      <c r="G25" s="32">
        <v>726836.73952566402</v>
      </c>
      <c r="H25" s="32">
        <v>4.9503476119928003E-2</v>
      </c>
    </row>
    <row r="26" spans="1:8" ht="14.25" x14ac:dyDescent="0.2">
      <c r="A26" s="32">
        <v>25</v>
      </c>
      <c r="B26" s="33">
        <v>39</v>
      </c>
      <c r="C26" s="32">
        <v>92413.047999999995</v>
      </c>
      <c r="D26" s="32">
        <v>125256.74925260599</v>
      </c>
      <c r="E26" s="32">
        <v>91971.118099178406</v>
      </c>
      <c r="F26" s="32">
        <v>33285.631153427297</v>
      </c>
      <c r="G26" s="32">
        <v>91971.118099178406</v>
      </c>
      <c r="H26" s="32">
        <v>0.26573922245339499</v>
      </c>
    </row>
    <row r="27" spans="1:8" ht="14.25" x14ac:dyDescent="0.2">
      <c r="A27" s="32">
        <v>26</v>
      </c>
      <c r="B27" s="33">
        <v>42</v>
      </c>
      <c r="C27" s="32">
        <v>9485.3259999999991</v>
      </c>
      <c r="D27" s="32">
        <v>172195.4889</v>
      </c>
      <c r="E27" s="32">
        <v>151250.1667</v>
      </c>
      <c r="F27" s="32">
        <v>20945.322199999999</v>
      </c>
      <c r="G27" s="32">
        <v>151250.1667</v>
      </c>
      <c r="H27" s="32">
        <v>0.12163688104607499</v>
      </c>
    </row>
    <row r="28" spans="1:8" ht="14.25" x14ac:dyDescent="0.2">
      <c r="A28" s="32">
        <v>27</v>
      </c>
      <c r="B28" s="33">
        <v>75</v>
      </c>
      <c r="C28" s="32">
        <v>349</v>
      </c>
      <c r="D28" s="32">
        <v>185385.47008547001</v>
      </c>
      <c r="E28" s="32">
        <v>173511.23931623899</v>
      </c>
      <c r="F28" s="32">
        <v>11874.2307692308</v>
      </c>
      <c r="G28" s="32">
        <v>173511.23931623899</v>
      </c>
      <c r="H28" s="32">
        <v>6.4051571915297797E-2</v>
      </c>
    </row>
    <row r="29" spans="1:8" ht="14.25" x14ac:dyDescent="0.2">
      <c r="A29" s="32">
        <v>28</v>
      </c>
      <c r="B29" s="33">
        <v>76</v>
      </c>
      <c r="C29" s="32">
        <v>1681</v>
      </c>
      <c r="D29" s="32">
        <v>295289.66067777801</v>
      </c>
      <c r="E29" s="32">
        <v>275282.24251282099</v>
      </c>
      <c r="F29" s="32">
        <v>20007.4181649573</v>
      </c>
      <c r="G29" s="32">
        <v>275282.24251282099</v>
      </c>
      <c r="H29" s="32">
        <v>6.7755227592575601E-2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17150.516602374999</v>
      </c>
      <c r="E30" s="32">
        <v>15584.972331896201</v>
      </c>
      <c r="F30" s="32">
        <v>1565.5442704787799</v>
      </c>
      <c r="G30" s="32">
        <v>15584.972331896201</v>
      </c>
      <c r="H30" s="32">
        <v>9.1282630533822295E-2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72</v>
      </c>
      <c r="D32" s="38">
        <v>123737.62</v>
      </c>
      <c r="E32" s="38">
        <v>120259.16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84</v>
      </c>
      <c r="D33" s="38">
        <v>207923.94</v>
      </c>
      <c r="E33" s="38">
        <v>230368.87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42</v>
      </c>
      <c r="D34" s="38">
        <v>114054.72</v>
      </c>
      <c r="E34" s="38">
        <v>117026.46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98</v>
      </c>
      <c r="D35" s="38">
        <v>155341.22</v>
      </c>
      <c r="E35" s="38">
        <v>179807.58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</v>
      </c>
      <c r="D36" s="38">
        <v>1.7</v>
      </c>
      <c r="E36" s="38">
        <v>0.18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32</v>
      </c>
      <c r="D37" s="38">
        <v>40453.879999999997</v>
      </c>
      <c r="E37" s="38">
        <v>44453.01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39</v>
      </c>
      <c r="D38" s="38">
        <v>52017.14</v>
      </c>
      <c r="E38" s="38">
        <v>45266.58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2015-07-24T00:18:42Z</dcterms:modified>
</cp:coreProperties>
</file>