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<sst xmlns="http://schemas.openxmlformats.org/spreadsheetml/2006/main" count="117" uniqueCount="75">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</sst>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15949899.671800002</v>
      </c>
      <c r="F3" s="25">
        <f>RA!I7</f>
        <v>1875211.4272</v>
      </c>
      <c r="G3" s="16">
        <f>SUM(G4:G40)</f>
        <v>14074688.2446</v>
      </c>
      <c r="H3" s="27">
        <f>RA!J7</f>
        <v>11.7568854085988</v>
      </c>
      <c r="I3" s="20">
        <f>SUM(I4:I40)</f>
        <v>15949903.447728751</v>
      </c>
      <c r="J3" s="21">
        <f>SUM(J4:J40)</f>
        <v>14074688.228106599</v>
      </c>
      <c r="K3" s="22">
        <f>E3-I3</f>
        <v>-3.7759287487715483</v>
      </c>
      <c r="L3" s="22">
        <f>G3-J3</f>
        <v>1.6493400558829308E-2</v>
      </c>
    </row>
    <row r="4" spans="1:13" x14ac:dyDescent="0.15">
      <c r="A4" s="43">
        <f>RA!A8</f>
        <v>42220</v>
      </c>
      <c r="B4" s="12">
        <v>12</v>
      </c>
      <c r="C4" s="41" t="s">
        <v>6</v>
      </c>
      <c r="D4" s="41"/>
      <c r="E4" s="15">
        <f>VLOOKUP(C4,RA!B8:D36,3,0)</f>
        <v>564114.7084</v>
      </c>
      <c r="F4" s="25">
        <f>VLOOKUP(C4,RA!B8:I39,8,0)</f>
        <v>127502.9642</v>
      </c>
      <c r="G4" s="16">
        <f t="shared" ref="G4:G40" si="0">E4-F4</f>
        <v>436611.74420000002</v>
      </c>
      <c r="H4" s="27">
        <f>RA!J8</f>
        <v>22.602311604609099</v>
      </c>
      <c r="I4" s="20">
        <f>VLOOKUP(B4,RMS!B:D,3,FALSE)</f>
        <v>564115.20736324799</v>
      </c>
      <c r="J4" s="21">
        <f>VLOOKUP(B4,RMS!B:E,4,FALSE)</f>
        <v>436611.75658717903</v>
      </c>
      <c r="K4" s="22">
        <f t="shared" ref="K4:K40" si="1">E4-I4</f>
        <v>-0.49896324798464775</v>
      </c>
      <c r="L4" s="22">
        <f t="shared" ref="L4:L40" si="2">G4-J4</f>
        <v>-1.2387179012876004E-2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91048.571500000005</v>
      </c>
      <c r="F5" s="25">
        <f>VLOOKUP(C5,RA!B9:I40,8,0)</f>
        <v>18728.855500000001</v>
      </c>
      <c r="G5" s="16">
        <f t="shared" si="0"/>
        <v>72319.716</v>
      </c>
      <c r="H5" s="27">
        <f>RA!J9</f>
        <v>20.570180499756699</v>
      </c>
      <c r="I5" s="20">
        <f>VLOOKUP(B5,RMS!B:D,3,FALSE)</f>
        <v>91048.606777921494</v>
      </c>
      <c r="J5" s="21">
        <f>VLOOKUP(B5,RMS!B:E,4,FALSE)</f>
        <v>72319.712778443398</v>
      </c>
      <c r="K5" s="22">
        <f t="shared" si="1"/>
        <v>-3.5277921488159336E-2</v>
      </c>
      <c r="L5" s="22">
        <f t="shared" si="2"/>
        <v>3.221556602511555E-3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162568.5502</v>
      </c>
      <c r="F6" s="25">
        <f>VLOOKUP(C6,RA!B10:I41,8,0)</f>
        <v>44871.758999999998</v>
      </c>
      <c r="G6" s="16">
        <f t="shared" si="0"/>
        <v>117696.79120000001</v>
      </c>
      <c r="H6" s="27">
        <f>RA!J10</f>
        <v>27.6017464293041</v>
      </c>
      <c r="I6" s="20">
        <f>VLOOKUP(B6,RMS!B:D,3,FALSE)</f>
        <v>162570.76021111099</v>
      </c>
      <c r="J6" s="21">
        <f>VLOOKUP(B6,RMS!B:E,4,FALSE)</f>
        <v>117696.791452137</v>
      </c>
      <c r="K6" s="22">
        <f>E6-I6</f>
        <v>-2.2100111109903082</v>
      </c>
      <c r="L6" s="22">
        <f t="shared" si="2"/>
        <v>-2.5213698972947896E-4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45874.703800000003</v>
      </c>
      <c r="F7" s="25">
        <f>VLOOKUP(C7,RA!B11:I42,8,0)</f>
        <v>9886.4984000000004</v>
      </c>
      <c r="G7" s="16">
        <f t="shared" si="0"/>
        <v>35988.205400000006</v>
      </c>
      <c r="H7" s="27">
        <f>RA!J11</f>
        <v>21.5510893391316</v>
      </c>
      <c r="I7" s="20">
        <f>VLOOKUP(B7,RMS!B:D,3,FALSE)</f>
        <v>45874.743209401699</v>
      </c>
      <c r="J7" s="21">
        <f>VLOOKUP(B7,RMS!B:E,4,FALSE)</f>
        <v>35988.205528205101</v>
      </c>
      <c r="K7" s="22">
        <f t="shared" si="1"/>
        <v>-3.940940169559326E-2</v>
      </c>
      <c r="L7" s="22">
        <f t="shared" si="2"/>
        <v>-1.2820509437005967E-4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100855.628</v>
      </c>
      <c r="F8" s="25">
        <f>VLOOKUP(C8,RA!B12:I43,8,0)</f>
        <v>12161.456899999999</v>
      </c>
      <c r="G8" s="16">
        <f t="shared" si="0"/>
        <v>88694.171099999992</v>
      </c>
      <c r="H8" s="27">
        <f>RA!J12</f>
        <v>12.058282855568599</v>
      </c>
      <c r="I8" s="20">
        <f>VLOOKUP(B8,RMS!B:D,3,FALSE)</f>
        <v>100855.640342735</v>
      </c>
      <c r="J8" s="21">
        <f>VLOOKUP(B8,RMS!B:E,4,FALSE)</f>
        <v>88694.173061538502</v>
      </c>
      <c r="K8" s="22">
        <f t="shared" si="1"/>
        <v>-1.2342735004494898E-2</v>
      </c>
      <c r="L8" s="22">
        <f t="shared" si="2"/>
        <v>-1.9615385099314153E-3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234531.84349999999</v>
      </c>
      <c r="F9" s="25">
        <f>VLOOKUP(C9,RA!B13:I44,8,0)</f>
        <v>53823.768600000003</v>
      </c>
      <c r="G9" s="16">
        <f t="shared" si="0"/>
        <v>180708.07489999998</v>
      </c>
      <c r="H9" s="27">
        <f>RA!J13</f>
        <v>22.949450188413302</v>
      </c>
      <c r="I9" s="20">
        <f>VLOOKUP(B9,RMS!B:D,3,FALSE)</f>
        <v>234531.948434188</v>
      </c>
      <c r="J9" s="21">
        <f>VLOOKUP(B9,RMS!B:E,4,FALSE)</f>
        <v>180708.07269145301</v>
      </c>
      <c r="K9" s="22">
        <f t="shared" si="1"/>
        <v>-0.10493418801343068</v>
      </c>
      <c r="L9" s="22">
        <f t="shared" si="2"/>
        <v>2.2085469681769609E-3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115125.8891</v>
      </c>
      <c r="F10" s="25">
        <f>VLOOKUP(C10,RA!B14:I45,8,0)</f>
        <v>21524.810099999999</v>
      </c>
      <c r="G10" s="16">
        <f t="shared" si="0"/>
        <v>93601.078999999998</v>
      </c>
      <c r="H10" s="27">
        <f>RA!J14</f>
        <v>18.696759059383499</v>
      </c>
      <c r="I10" s="20">
        <f>VLOOKUP(B10,RMS!B:D,3,FALSE)</f>
        <v>115125.89264700899</v>
      </c>
      <c r="J10" s="21">
        <f>VLOOKUP(B10,RMS!B:E,4,FALSE)</f>
        <v>93601.076744444406</v>
      </c>
      <c r="K10" s="22">
        <f t="shared" si="1"/>
        <v>-3.5470089933369309E-3</v>
      </c>
      <c r="L10" s="22">
        <f t="shared" si="2"/>
        <v>2.2555555915459991E-3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90821.522200000007</v>
      </c>
      <c r="F11" s="25">
        <f>VLOOKUP(C11,RA!B15:I46,8,0)</f>
        <v>15472.9661</v>
      </c>
      <c r="G11" s="16">
        <f t="shared" si="0"/>
        <v>75348.556100000002</v>
      </c>
      <c r="H11" s="27">
        <f>RA!J15</f>
        <v>17.0366733844503</v>
      </c>
      <c r="I11" s="20">
        <f>VLOOKUP(B11,RMS!B:D,3,FALSE)</f>
        <v>90821.548629059806</v>
      </c>
      <c r="J11" s="21">
        <f>VLOOKUP(B11,RMS!B:E,4,FALSE)</f>
        <v>75348.556050427404</v>
      </c>
      <c r="K11" s="22">
        <f t="shared" si="1"/>
        <v>-2.6429059798829257E-2</v>
      </c>
      <c r="L11" s="22">
        <f t="shared" si="2"/>
        <v>4.9572598072700202E-5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885877.17539999995</v>
      </c>
      <c r="F12" s="25">
        <f>VLOOKUP(C12,RA!B16:I47,8,0)</f>
        <v>54521.077599999997</v>
      </c>
      <c r="G12" s="16">
        <f t="shared" si="0"/>
        <v>831356.09779999999</v>
      </c>
      <c r="H12" s="27">
        <f>RA!J16</f>
        <v>6.1544736803250499</v>
      </c>
      <c r="I12" s="20">
        <f>VLOOKUP(B12,RMS!B:D,3,FALSE)</f>
        <v>885876.49401196605</v>
      </c>
      <c r="J12" s="21">
        <f>VLOOKUP(B12,RMS!B:E,4,FALSE)</f>
        <v>831356.09808888903</v>
      </c>
      <c r="K12" s="22">
        <f t="shared" si="1"/>
        <v>0.6813880339032039</v>
      </c>
      <c r="L12" s="22">
        <f t="shared" si="2"/>
        <v>-2.8888904489576817E-4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482173.13130000001</v>
      </c>
      <c r="F13" s="25">
        <f>VLOOKUP(C13,RA!B17:I48,8,0)</f>
        <v>63283.688300000002</v>
      </c>
      <c r="G13" s="16">
        <f t="shared" si="0"/>
        <v>418889.44300000003</v>
      </c>
      <c r="H13" s="27">
        <f>RA!J17</f>
        <v>13.12468161164</v>
      </c>
      <c r="I13" s="20">
        <f>VLOOKUP(B13,RMS!B:D,3,FALSE)</f>
        <v>482173.10148632497</v>
      </c>
      <c r="J13" s="21">
        <f>VLOOKUP(B13,RMS!B:E,4,FALSE)</f>
        <v>418889.44248119701</v>
      </c>
      <c r="K13" s="22">
        <f t="shared" si="1"/>
        <v>2.9813675035256892E-2</v>
      </c>
      <c r="L13" s="22">
        <f t="shared" si="2"/>
        <v>5.1880301907658577E-4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1659350.558</v>
      </c>
      <c r="F14" s="25">
        <f>VLOOKUP(C14,RA!B18:I49,8,0)</f>
        <v>233970.58960000001</v>
      </c>
      <c r="G14" s="16">
        <f t="shared" si="0"/>
        <v>1425379.9683999999</v>
      </c>
      <c r="H14" s="27">
        <f>RA!J18</f>
        <v>14.1001302269728</v>
      </c>
      <c r="I14" s="20">
        <f>VLOOKUP(B14,RMS!B:D,3,FALSE)</f>
        <v>1659351.0189723501</v>
      </c>
      <c r="J14" s="21">
        <f>VLOOKUP(B14,RMS!B:E,4,FALSE)</f>
        <v>1425379.9591455201</v>
      </c>
      <c r="K14" s="22">
        <f t="shared" si="1"/>
        <v>-0.46097235009074211</v>
      </c>
      <c r="L14" s="22">
        <f t="shared" si="2"/>
        <v>9.25447978079319E-3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396827.12599999999</v>
      </c>
      <c r="F15" s="25">
        <f>VLOOKUP(C15,RA!B19:I50,8,0)</f>
        <v>45580.341800000002</v>
      </c>
      <c r="G15" s="16">
        <f t="shared" si="0"/>
        <v>351246.78419999999</v>
      </c>
      <c r="H15" s="27">
        <f>RA!J19</f>
        <v>11.4861960822708</v>
      </c>
      <c r="I15" s="20">
        <f>VLOOKUP(B15,RMS!B:D,3,FALSE)</f>
        <v>396827.17378205102</v>
      </c>
      <c r="J15" s="21">
        <f>VLOOKUP(B15,RMS!B:E,4,FALSE)</f>
        <v>351246.782987179</v>
      </c>
      <c r="K15" s="22">
        <f t="shared" si="1"/>
        <v>-4.7782051027752459E-2</v>
      </c>
      <c r="L15" s="22">
        <f t="shared" si="2"/>
        <v>1.2128209928050637E-3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853308.58490000002</v>
      </c>
      <c r="F16" s="25">
        <f>VLOOKUP(C16,RA!B20:I51,8,0)</f>
        <v>82990.318299999999</v>
      </c>
      <c r="G16" s="16">
        <f t="shared" si="0"/>
        <v>770318.26659999997</v>
      </c>
      <c r="H16" s="27">
        <f>RA!J20</f>
        <v>9.7257099915062604</v>
      </c>
      <c r="I16" s="20">
        <f>VLOOKUP(B16,RMS!B:D,3,FALSE)</f>
        <v>853308.51910000003</v>
      </c>
      <c r="J16" s="21">
        <f>VLOOKUP(B16,RMS!B:E,4,FALSE)</f>
        <v>770318.26659999997</v>
      </c>
      <c r="K16" s="22">
        <f t="shared" si="1"/>
        <v>6.5799999982118607E-2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343618.99109999998</v>
      </c>
      <c r="F17" s="25">
        <f>VLOOKUP(C17,RA!B21:I52,8,0)</f>
        <v>44678.093699999998</v>
      </c>
      <c r="G17" s="16">
        <f t="shared" si="0"/>
        <v>298940.89740000002</v>
      </c>
      <c r="H17" s="27">
        <f>RA!J21</f>
        <v>13.002218985911</v>
      </c>
      <c r="I17" s="20">
        <f>VLOOKUP(B17,RMS!B:D,3,FALSE)</f>
        <v>343618.58964086702</v>
      </c>
      <c r="J17" s="21">
        <f>VLOOKUP(B17,RMS!B:E,4,FALSE)</f>
        <v>298940.89740565</v>
      </c>
      <c r="K17" s="22">
        <f t="shared" si="1"/>
        <v>0.40145913296146318</v>
      </c>
      <c r="L17" s="22">
        <f t="shared" si="2"/>
        <v>-5.6499848142266273E-6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1333876.1294</v>
      </c>
      <c r="F18" s="25">
        <f>VLOOKUP(C18,RA!B22:I53,8,0)</f>
        <v>176784.67360000001</v>
      </c>
      <c r="G18" s="16">
        <f t="shared" si="0"/>
        <v>1157091.4557999999</v>
      </c>
      <c r="H18" s="27">
        <f>RA!J22</f>
        <v>13.2534550775356</v>
      </c>
      <c r="I18" s="20">
        <f>VLOOKUP(B18,RMS!B:D,3,FALSE)</f>
        <v>1333877.2357000001</v>
      </c>
      <c r="J18" s="21">
        <f>VLOOKUP(B18,RMS!B:E,4,FALSE)</f>
        <v>1157091.4553</v>
      </c>
      <c r="K18" s="22">
        <f t="shared" si="1"/>
        <v>-1.1063000001013279</v>
      </c>
      <c r="L18" s="22">
        <f t="shared" si="2"/>
        <v>4.9999984912574291E-4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2435407.6852000002</v>
      </c>
      <c r="F19" s="25">
        <f>VLOOKUP(C19,RA!B23:I54,8,0)</f>
        <v>233910.08840000001</v>
      </c>
      <c r="G19" s="16">
        <f t="shared" si="0"/>
        <v>2201497.5968000004</v>
      </c>
      <c r="H19" s="27">
        <f>RA!J23</f>
        <v>9.6045557309141394</v>
      </c>
      <c r="I19" s="20">
        <f>VLOOKUP(B19,RMS!B:D,3,FALSE)</f>
        <v>2435408.6301282099</v>
      </c>
      <c r="J19" s="21">
        <f>VLOOKUP(B19,RMS!B:E,4,FALSE)</f>
        <v>2201497.6310068402</v>
      </c>
      <c r="K19" s="22">
        <f t="shared" si="1"/>
        <v>-0.94492820976302028</v>
      </c>
      <c r="L19" s="22">
        <f t="shared" si="2"/>
        <v>-3.4206839744001627E-2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244063.74069999999</v>
      </c>
      <c r="F20" s="25">
        <f>VLOOKUP(C20,RA!B24:I55,8,0)</f>
        <v>46158.3145</v>
      </c>
      <c r="G20" s="16">
        <f t="shared" si="0"/>
        <v>197905.42619999999</v>
      </c>
      <c r="H20" s="27">
        <f>RA!J24</f>
        <v>18.9124014766033</v>
      </c>
      <c r="I20" s="20">
        <f>VLOOKUP(B20,RMS!B:D,3,FALSE)</f>
        <v>244063.70930967401</v>
      </c>
      <c r="J20" s="21">
        <f>VLOOKUP(B20,RMS!B:E,4,FALSE)</f>
        <v>197905.41980486899</v>
      </c>
      <c r="K20" s="22">
        <f t="shared" si="1"/>
        <v>3.1390325981192291E-2</v>
      </c>
      <c r="L20" s="22">
        <f t="shared" si="2"/>
        <v>6.3951310003176332E-3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239470.29689999999</v>
      </c>
      <c r="F21" s="25">
        <f>VLOOKUP(C21,RA!B25:I56,8,0)</f>
        <v>23028.881600000001</v>
      </c>
      <c r="G21" s="16">
        <f t="shared" si="0"/>
        <v>216441.41529999999</v>
      </c>
      <c r="H21" s="27">
        <f>RA!J25</f>
        <v>9.6165920776456808</v>
      </c>
      <c r="I21" s="20">
        <f>VLOOKUP(B21,RMS!B:D,3,FALSE)</f>
        <v>239470.30321625399</v>
      </c>
      <c r="J21" s="21">
        <f>VLOOKUP(B21,RMS!B:E,4,FALSE)</f>
        <v>216441.414224337</v>
      </c>
      <c r="K21" s="22">
        <f t="shared" si="1"/>
        <v>-6.3162540027406067E-3</v>
      </c>
      <c r="L21" s="22">
        <f t="shared" si="2"/>
        <v>1.0756629926618189E-3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585874.00150000001</v>
      </c>
      <c r="F22" s="25">
        <f>VLOOKUP(C22,RA!B26:I57,8,0)</f>
        <v>141502.21419999999</v>
      </c>
      <c r="G22" s="16">
        <f t="shared" si="0"/>
        <v>444371.78730000003</v>
      </c>
      <c r="H22" s="27">
        <f>RA!J26</f>
        <v>24.152328629998099</v>
      </c>
      <c r="I22" s="20">
        <f>VLOOKUP(B22,RMS!B:D,3,FALSE)</f>
        <v>585873.72267526702</v>
      </c>
      <c r="J22" s="21">
        <f>VLOOKUP(B22,RMS!B:E,4,FALSE)</f>
        <v>444371.77388850797</v>
      </c>
      <c r="K22" s="22">
        <f t="shared" si="1"/>
        <v>0.27882473298814148</v>
      </c>
      <c r="L22" s="22">
        <f t="shared" si="2"/>
        <v>1.3411492051091045E-2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219041.43859999999</v>
      </c>
      <c r="F23" s="25">
        <f>VLOOKUP(C23,RA!B27:I58,8,0)</f>
        <v>61042.3341</v>
      </c>
      <c r="G23" s="16">
        <f t="shared" si="0"/>
        <v>157999.10449999999</v>
      </c>
      <c r="H23" s="27">
        <f>RA!J27</f>
        <v>27.867938820230201</v>
      </c>
      <c r="I23" s="20">
        <f>VLOOKUP(B23,RMS!B:D,3,FALSE)</f>
        <v>219041.34444051099</v>
      </c>
      <c r="J23" s="21">
        <f>VLOOKUP(B23,RMS!B:E,4,FALSE)</f>
        <v>157999.10862609599</v>
      </c>
      <c r="K23" s="22">
        <f t="shared" si="1"/>
        <v>9.4159489002777264E-2</v>
      </c>
      <c r="L23" s="22">
        <f t="shared" si="2"/>
        <v>-4.1260959987994283E-3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917731.28720000002</v>
      </c>
      <c r="F24" s="25">
        <f>VLOOKUP(C24,RA!B28:I59,8,0)</f>
        <v>41753.265599999999</v>
      </c>
      <c r="G24" s="16">
        <f t="shared" si="0"/>
        <v>875978.02159999998</v>
      </c>
      <c r="H24" s="27">
        <f>RA!J28</f>
        <v>4.5496177565645901</v>
      </c>
      <c r="I24" s="20">
        <f>VLOOKUP(B24,RMS!B:D,3,FALSE)</f>
        <v>917731.29810885002</v>
      </c>
      <c r="J24" s="21">
        <f>VLOOKUP(B24,RMS!B:E,4,FALSE)</f>
        <v>875978.00680265506</v>
      </c>
      <c r="K24" s="22">
        <f t="shared" si="1"/>
        <v>-1.0908850003033876E-2</v>
      </c>
      <c r="L24" s="22">
        <f t="shared" si="2"/>
        <v>1.4797344920225441E-2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632936.99029999995</v>
      </c>
      <c r="F25" s="25">
        <f>VLOOKUP(C25,RA!B29:I60,8,0)</f>
        <v>103635.2959</v>
      </c>
      <c r="G25" s="16">
        <f t="shared" si="0"/>
        <v>529301.69439999992</v>
      </c>
      <c r="H25" s="27">
        <f>RA!J29</f>
        <v>16.373714522654002</v>
      </c>
      <c r="I25" s="20">
        <f>VLOOKUP(B25,RMS!B:D,3,FALSE)</f>
        <v>632936.98825398204</v>
      </c>
      <c r="J25" s="21">
        <f>VLOOKUP(B25,RMS!B:E,4,FALSE)</f>
        <v>529301.69691028399</v>
      </c>
      <c r="K25" s="22">
        <f t="shared" si="1"/>
        <v>2.0460179075598717E-3</v>
      </c>
      <c r="L25" s="22">
        <f t="shared" si="2"/>
        <v>-2.5102840736508369E-3</v>
      </c>
      <c r="M25" s="34"/>
    </row>
    <row r="26" spans="1:13" x14ac:dyDescent="0.15">
      <c r="A26" s="43"/>
      <c r="B26" s="12">
        <v>37</v>
      </c>
      <c r="C26" s="41" t="s">
        <v>74</v>
      </c>
      <c r="D26" s="41"/>
      <c r="E26" s="15">
        <f>VLOOKUP(C26,RA!B30:D57,3,0)</f>
        <v>1190688.7217000001</v>
      </c>
      <c r="F26" s="25">
        <f>VLOOKUP(C26,RA!B30:I61,8,0)</f>
        <v>154822.9081</v>
      </c>
      <c r="G26" s="16">
        <f t="shared" si="0"/>
        <v>1035865.8136000001</v>
      </c>
      <c r="H26" s="27">
        <f>RA!J30</f>
        <v>13.002802939037901</v>
      </c>
      <c r="I26" s="20">
        <f>VLOOKUP(B26,RMS!B:D,3,FALSE)</f>
        <v>1190688.7218557501</v>
      </c>
      <c r="J26" s="21">
        <f>VLOOKUP(B26,RMS!B:E,4,FALSE)</f>
        <v>1035865.8112202201</v>
      </c>
      <c r="K26" s="22">
        <f t="shared" si="1"/>
        <v>-1.557499635964632E-4</v>
      </c>
      <c r="L26" s="22">
        <f t="shared" si="2"/>
        <v>2.3797800531610847E-3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686283.23529999994</v>
      </c>
      <c r="F27" s="25">
        <f>VLOOKUP(C27,RA!B31:I62,8,0)</f>
        <v>36928.630700000002</v>
      </c>
      <c r="G27" s="16">
        <f t="shared" si="0"/>
        <v>649354.60459999996</v>
      </c>
      <c r="H27" s="27">
        <f>RA!J31</f>
        <v>5.3809606297401604</v>
      </c>
      <c r="I27" s="20">
        <f>VLOOKUP(B27,RMS!B:D,3,FALSE)</f>
        <v>686283.14839026495</v>
      </c>
      <c r="J27" s="21">
        <f>VLOOKUP(B27,RMS!B:E,4,FALSE)</f>
        <v>649354.587773451</v>
      </c>
      <c r="K27" s="22">
        <f t="shared" si="1"/>
        <v>8.6909734993241727E-2</v>
      </c>
      <c r="L27" s="22">
        <f t="shared" si="2"/>
        <v>1.6826548962853849E-2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108431.6433</v>
      </c>
      <c r="F28" s="25">
        <f>VLOOKUP(C28,RA!B32:I63,8,0)</f>
        <v>28809.4715</v>
      </c>
      <c r="G28" s="16">
        <f t="shared" si="0"/>
        <v>79622.171799999996</v>
      </c>
      <c r="H28" s="27">
        <f>RA!J32</f>
        <v>26.569247337045599</v>
      </c>
      <c r="I28" s="20">
        <f>VLOOKUP(B28,RMS!B:D,3,FALSE)</f>
        <v>108431.590055518</v>
      </c>
      <c r="J28" s="21">
        <f>VLOOKUP(B28,RMS!B:E,4,FALSE)</f>
        <v>79622.181857680902</v>
      </c>
      <c r="K28" s="22">
        <f t="shared" si="1"/>
        <v>5.3244481998262927E-2</v>
      </c>
      <c r="L28" s="22">
        <f t="shared" si="2"/>
        <v>-1.0057680905447342E-2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142284.0148</v>
      </c>
      <c r="F30" s="25">
        <f>VLOOKUP(C30,RA!B34:I66,8,0)</f>
        <v>25913.9539</v>
      </c>
      <c r="G30" s="16">
        <f t="shared" si="0"/>
        <v>116370.06090000001</v>
      </c>
      <c r="H30" s="27">
        <f>RA!J34</f>
        <v>0</v>
      </c>
      <c r="I30" s="20">
        <f>VLOOKUP(B30,RMS!B:D,3,FALSE)</f>
        <v>142284.01319999999</v>
      </c>
      <c r="J30" s="21">
        <f>VLOOKUP(B30,RMS!B:E,4,FALSE)</f>
        <v>116370.0533</v>
      </c>
      <c r="K30" s="22">
        <f t="shared" si="1"/>
        <v>1.6000000177882612E-3</v>
      </c>
      <c r="L30" s="22">
        <f t="shared" si="2"/>
        <v>7.6000000117346644E-3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70147.08</v>
      </c>
      <c r="F31" s="25">
        <f>VLOOKUP(C31,RA!B35:I67,8,0)</f>
        <v>2881.82</v>
      </c>
      <c r="G31" s="16">
        <f t="shared" si="0"/>
        <v>67265.259999999995</v>
      </c>
      <c r="H31" s="27">
        <f>RA!J35</f>
        <v>18.212835740139699</v>
      </c>
      <c r="I31" s="20">
        <f>VLOOKUP(B31,RMS!B:D,3,FALSE)</f>
        <v>70147.08</v>
      </c>
      <c r="J31" s="21">
        <f>VLOOKUP(B31,RMS!B:E,4,FALSE)</f>
        <v>67265.259999999995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149928.43</v>
      </c>
      <c r="F32" s="25">
        <f>VLOOKUP(C32,RA!B34:I67,8,0)</f>
        <v>-7956.36</v>
      </c>
      <c r="G32" s="16">
        <f t="shared" si="0"/>
        <v>157884.78999999998</v>
      </c>
      <c r="H32" s="27">
        <f>RA!J35</f>
        <v>18.212835740139699</v>
      </c>
      <c r="I32" s="20">
        <f>VLOOKUP(B32,RMS!B:D,3,FALSE)</f>
        <v>149928.43</v>
      </c>
      <c r="J32" s="21">
        <f>VLOOKUP(B32,RMS!B:E,4,FALSE)</f>
        <v>157884.79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238679.57</v>
      </c>
      <c r="F33" s="25">
        <f>VLOOKUP(C33,RA!B34:I68,8,0)</f>
        <v>-22318.76</v>
      </c>
      <c r="G33" s="16">
        <f t="shared" si="0"/>
        <v>260998.33000000002</v>
      </c>
      <c r="H33" s="27">
        <f>RA!J34</f>
        <v>0</v>
      </c>
      <c r="I33" s="20">
        <f>VLOOKUP(B33,RMS!B:D,3,FALSE)</f>
        <v>238679.57</v>
      </c>
      <c r="J33" s="21">
        <f>VLOOKUP(B33,RMS!B:E,4,FALSE)</f>
        <v>260998.33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168789.88</v>
      </c>
      <c r="F34" s="25">
        <f>VLOOKUP(C34,RA!B35:I69,8,0)</f>
        <v>-36816.31</v>
      </c>
      <c r="G34" s="16">
        <f t="shared" si="0"/>
        <v>205606.19</v>
      </c>
      <c r="H34" s="27">
        <f>RA!J35</f>
        <v>18.212835740139699</v>
      </c>
      <c r="I34" s="20">
        <f>VLOOKUP(B34,RMS!B:D,3,FALSE)</f>
        <v>168789.88</v>
      </c>
      <c r="J34" s="21">
        <f>VLOOKUP(B34,RMS!B:E,4,FALSE)</f>
        <v>205606.19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67.73</v>
      </c>
      <c r="F35" s="25">
        <f>VLOOKUP(C35,RA!B36:I70,8,0)</f>
        <v>50.22</v>
      </c>
      <c r="G35" s="16">
        <f t="shared" si="0"/>
        <v>17.510000000000005</v>
      </c>
      <c r="H35" s="27">
        <f>RA!J36</f>
        <v>4.1082536863972097</v>
      </c>
      <c r="I35" s="20">
        <f>VLOOKUP(B35,RMS!B:D,3,FALSE)</f>
        <v>67.73</v>
      </c>
      <c r="J35" s="21">
        <f>VLOOKUP(B35,RMS!B:E,4,FALSE)</f>
        <v>17.510000000000002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115155.1286</v>
      </c>
      <c r="F36" s="25">
        <f>VLOOKUP(C36,RA!B8:I70,8,0)</f>
        <v>7910.6142</v>
      </c>
      <c r="G36" s="16">
        <f t="shared" si="0"/>
        <v>107244.5144</v>
      </c>
      <c r="H36" s="27">
        <f>RA!J36</f>
        <v>4.1082536863972097</v>
      </c>
      <c r="I36" s="20">
        <f>VLOOKUP(B36,RMS!B:D,3,FALSE)</f>
        <v>115155.128236752</v>
      </c>
      <c r="J36" s="21">
        <f>VLOOKUP(B36,RMS!B:E,4,FALSE)</f>
        <v>107244.51341880301</v>
      </c>
      <c r="K36" s="22">
        <f t="shared" si="1"/>
        <v>3.6324799293652177E-4</v>
      </c>
      <c r="L36" s="22">
        <f t="shared" si="2"/>
        <v>9.8119699396193027E-4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311173.77879999997</v>
      </c>
      <c r="F37" s="25">
        <f>VLOOKUP(C37,RA!B8:I71,8,0)</f>
        <v>16943.860400000001</v>
      </c>
      <c r="G37" s="16">
        <f t="shared" si="0"/>
        <v>294229.91839999997</v>
      </c>
      <c r="H37" s="27">
        <f>RA!J37</f>
        <v>-5.3067720378316503</v>
      </c>
      <c r="I37" s="20">
        <f>VLOOKUP(B37,RMS!B:D,3,FALSE)</f>
        <v>311173.77354615403</v>
      </c>
      <c r="J37" s="21">
        <f>VLOOKUP(B37,RMS!B:E,4,FALSE)</f>
        <v>294229.918916239</v>
      </c>
      <c r="K37" s="22">
        <f t="shared" si="1"/>
        <v>5.2538459422066808E-3</v>
      </c>
      <c r="L37" s="22">
        <f t="shared" si="2"/>
        <v>-5.1623902982100844E-4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54016.28</v>
      </c>
      <c r="F38" s="25">
        <f>VLOOKUP(C38,RA!B9:I72,8,0)</f>
        <v>1464.95</v>
      </c>
      <c r="G38" s="16">
        <f t="shared" si="0"/>
        <v>52551.33</v>
      </c>
      <c r="H38" s="27">
        <f>RA!J38</f>
        <v>-9.3509302032008907</v>
      </c>
      <c r="I38" s="20">
        <f>VLOOKUP(B38,RMS!B:D,3,FALSE)</f>
        <v>54016.28</v>
      </c>
      <c r="J38" s="21">
        <f>VLOOKUP(B38,RMS!B:E,4,FALSE)</f>
        <v>52551.33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67461.59</v>
      </c>
      <c r="F39" s="25">
        <f>VLOOKUP(C39,RA!B10:I73,8,0)</f>
        <v>8966.27</v>
      </c>
      <c r="G39" s="16">
        <f t="shared" si="0"/>
        <v>58495.319999999992</v>
      </c>
      <c r="H39" s="27">
        <f>RA!J39</f>
        <v>-21.8119178709055</v>
      </c>
      <c r="I39" s="20">
        <f>VLOOKUP(B39,RMS!B:D,3,FALSE)</f>
        <v>67461.59</v>
      </c>
      <c r="J39" s="21">
        <f>VLOOKUP(B39,RMS!B:E,4,FALSE)</f>
        <v>58495.32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12294.036099999999</v>
      </c>
      <c r="F40" s="25">
        <f>VLOOKUP(C40,RA!B8:I74,8,0)</f>
        <v>797.90239999999994</v>
      </c>
      <c r="G40" s="16">
        <f t="shared" si="0"/>
        <v>11496.133699999998</v>
      </c>
      <c r="H40" s="27">
        <f>RA!J40</f>
        <v>74.147349771150203</v>
      </c>
      <c r="I40" s="20">
        <f>VLOOKUP(B40,RMS!B:D,3,FALSE)</f>
        <v>12294.036003327999</v>
      </c>
      <c r="J40" s="21">
        <f>VLOOKUP(B40,RMS!B:E,4,FALSE)</f>
        <v>11496.133454352899</v>
      </c>
      <c r="K40" s="22">
        <f t="shared" si="1"/>
        <v>9.6671999926911667E-5</v>
      </c>
      <c r="L40" s="22">
        <f t="shared" si="2"/>
        <v>2.4564709929109085E-4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15949899.671800001</v>
      </c>
      <c r="E7" s="67">
        <v>17513215.649999999</v>
      </c>
      <c r="F7" s="68">
        <v>91.073506947880304</v>
      </c>
      <c r="G7" s="67">
        <v>16327131.854</v>
      </c>
      <c r="H7" s="68">
        <v>-2.3104620307674</v>
      </c>
      <c r="I7" s="67">
        <v>1875211.4272</v>
      </c>
      <c r="J7" s="68">
        <v>11.7568854085988</v>
      </c>
      <c r="K7" s="67">
        <v>1926297.3001000001</v>
      </c>
      <c r="L7" s="68">
        <v>11.798136484259899</v>
      </c>
      <c r="M7" s="68">
        <v>-2.6520243213417002E-2</v>
      </c>
      <c r="N7" s="67">
        <v>94877495.382799998</v>
      </c>
      <c r="O7" s="67">
        <v>4847028384.4716997</v>
      </c>
      <c r="P7" s="67">
        <v>959856</v>
      </c>
      <c r="Q7" s="67">
        <v>984750</v>
      </c>
      <c r="R7" s="68">
        <v>-2.5279512566641298</v>
      </c>
      <c r="S7" s="67">
        <v>16.6169713704972</v>
      </c>
      <c r="T7" s="67">
        <v>16.871789570957102</v>
      </c>
      <c r="U7" s="69">
        <v>-1.5334816121321999</v>
      </c>
      <c r="V7" s="57"/>
      <c r="W7" s="57"/>
    </row>
    <row r="8" spans="1:23" ht="14.25" thickBot="1" x14ac:dyDescent="0.2">
      <c r="A8" s="54">
        <v>42220</v>
      </c>
      <c r="B8" s="44" t="s">
        <v>6</v>
      </c>
      <c r="C8" s="45"/>
      <c r="D8" s="70">
        <v>564114.7084</v>
      </c>
      <c r="E8" s="70">
        <v>662211.777</v>
      </c>
      <c r="F8" s="71">
        <v>85.186450617896497</v>
      </c>
      <c r="G8" s="70">
        <v>538063.70420000004</v>
      </c>
      <c r="H8" s="71">
        <v>4.8416207963205604</v>
      </c>
      <c r="I8" s="70">
        <v>127502.9642</v>
      </c>
      <c r="J8" s="71">
        <v>22.602311604609099</v>
      </c>
      <c r="K8" s="70">
        <v>136664.2586</v>
      </c>
      <c r="L8" s="71">
        <v>25.399271040441999</v>
      </c>
      <c r="M8" s="71">
        <v>-6.7035042620866001E-2</v>
      </c>
      <c r="N8" s="70">
        <v>2786122.8843999999</v>
      </c>
      <c r="O8" s="70">
        <v>173875823.85870001</v>
      </c>
      <c r="P8" s="70">
        <v>33267</v>
      </c>
      <c r="Q8" s="70">
        <v>34132</v>
      </c>
      <c r="R8" s="71">
        <v>-2.53427868276105</v>
      </c>
      <c r="S8" s="70">
        <v>16.957186052244001</v>
      </c>
      <c r="T8" s="70">
        <v>17.1421930417204</v>
      </c>
      <c r="U8" s="72">
        <v>-1.0910241174828099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91048.571500000005</v>
      </c>
      <c r="E9" s="70">
        <v>122883.7353</v>
      </c>
      <c r="F9" s="71">
        <v>74.093264887920398</v>
      </c>
      <c r="G9" s="70">
        <v>101296.3187</v>
      </c>
      <c r="H9" s="71">
        <v>-10.1166037734795</v>
      </c>
      <c r="I9" s="70">
        <v>18728.855500000001</v>
      </c>
      <c r="J9" s="71">
        <v>20.570180499756699</v>
      </c>
      <c r="K9" s="70">
        <v>22992.4264</v>
      </c>
      <c r="L9" s="71">
        <v>22.698185575819899</v>
      </c>
      <c r="M9" s="71">
        <v>-0.18543370872767101</v>
      </c>
      <c r="N9" s="70">
        <v>426732.90580000001</v>
      </c>
      <c r="O9" s="70">
        <v>27711771.510899998</v>
      </c>
      <c r="P9" s="70">
        <v>5480</v>
      </c>
      <c r="Q9" s="70">
        <v>5687</v>
      </c>
      <c r="R9" s="71">
        <v>-3.6398804290486999</v>
      </c>
      <c r="S9" s="70">
        <v>16.614702828467198</v>
      </c>
      <c r="T9" s="70">
        <v>16.8055921048004</v>
      </c>
      <c r="U9" s="72">
        <v>-1.1489177886841599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162568.5502</v>
      </c>
      <c r="E10" s="70">
        <v>188786.99979999999</v>
      </c>
      <c r="F10" s="71">
        <v>86.112153046673896</v>
      </c>
      <c r="G10" s="70">
        <v>160102.04730000001</v>
      </c>
      <c r="H10" s="71">
        <v>1.54058173620868</v>
      </c>
      <c r="I10" s="70">
        <v>44871.758999999998</v>
      </c>
      <c r="J10" s="71">
        <v>27.6017464293041</v>
      </c>
      <c r="K10" s="70">
        <v>42415.5216</v>
      </c>
      <c r="L10" s="71">
        <v>26.492804005511299</v>
      </c>
      <c r="M10" s="71">
        <v>5.790892832024E-2</v>
      </c>
      <c r="N10" s="70">
        <v>746702.45429999998</v>
      </c>
      <c r="O10" s="70">
        <v>45405267.824600004</v>
      </c>
      <c r="P10" s="70">
        <v>93067</v>
      </c>
      <c r="Q10" s="70">
        <v>95863</v>
      </c>
      <c r="R10" s="71">
        <v>-2.9166623201860999</v>
      </c>
      <c r="S10" s="70">
        <v>1.74679048642376</v>
      </c>
      <c r="T10" s="70">
        <v>1.6376942240489001</v>
      </c>
      <c r="U10" s="72">
        <v>6.2455264797217298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45874.703800000003</v>
      </c>
      <c r="E11" s="70">
        <v>55969.865100000003</v>
      </c>
      <c r="F11" s="71">
        <v>81.963220240100199</v>
      </c>
      <c r="G11" s="70">
        <v>51987.293700000002</v>
      </c>
      <c r="H11" s="71">
        <v>-11.7578536310691</v>
      </c>
      <c r="I11" s="70">
        <v>9886.4984000000004</v>
      </c>
      <c r="J11" s="71">
        <v>21.5510893391316</v>
      </c>
      <c r="K11" s="70">
        <v>10969.9553</v>
      </c>
      <c r="L11" s="71">
        <v>21.101224009281299</v>
      </c>
      <c r="M11" s="71">
        <v>-9.8765844560916E-2</v>
      </c>
      <c r="N11" s="70">
        <v>227975.88250000001</v>
      </c>
      <c r="O11" s="70">
        <v>14771985.235200001</v>
      </c>
      <c r="P11" s="70">
        <v>3163</v>
      </c>
      <c r="Q11" s="70">
        <v>3374</v>
      </c>
      <c r="R11" s="71">
        <v>-6.2537048014226402</v>
      </c>
      <c r="S11" s="70">
        <v>14.503542143534601</v>
      </c>
      <c r="T11" s="70">
        <v>14.2015439537641</v>
      </c>
      <c r="U11" s="72">
        <v>2.0822374753822901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100855.628</v>
      </c>
      <c r="E12" s="70">
        <v>158358.06450000001</v>
      </c>
      <c r="F12" s="71">
        <v>63.6883434502952</v>
      </c>
      <c r="G12" s="70">
        <v>132851.67970000001</v>
      </c>
      <c r="H12" s="71">
        <v>-24.084040015340499</v>
      </c>
      <c r="I12" s="70">
        <v>12161.456899999999</v>
      </c>
      <c r="J12" s="71">
        <v>12.058282855568599</v>
      </c>
      <c r="K12" s="70">
        <v>23860.869600000002</v>
      </c>
      <c r="L12" s="71">
        <v>17.960532869348398</v>
      </c>
      <c r="M12" s="71">
        <v>-0.49031795136251</v>
      </c>
      <c r="N12" s="70">
        <v>857345.72889999999</v>
      </c>
      <c r="O12" s="70">
        <v>52247872.561499998</v>
      </c>
      <c r="P12" s="70">
        <v>1274</v>
      </c>
      <c r="Q12" s="70">
        <v>1420</v>
      </c>
      <c r="R12" s="71">
        <v>-10.2816901408451</v>
      </c>
      <c r="S12" s="70">
        <v>79.164543171114602</v>
      </c>
      <c r="T12" s="70">
        <v>74.658409788732399</v>
      </c>
      <c r="U12" s="72">
        <v>5.69211063675586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234531.84349999999</v>
      </c>
      <c r="E13" s="70">
        <v>315452.48119999998</v>
      </c>
      <c r="F13" s="71">
        <v>74.3477567866409</v>
      </c>
      <c r="G13" s="70">
        <v>272314.15720000002</v>
      </c>
      <c r="H13" s="71">
        <v>-13.87453156622</v>
      </c>
      <c r="I13" s="70">
        <v>53823.768600000003</v>
      </c>
      <c r="J13" s="71">
        <v>22.949450188413302</v>
      </c>
      <c r="K13" s="70">
        <v>76269.61</v>
      </c>
      <c r="L13" s="71">
        <v>28.007948901453599</v>
      </c>
      <c r="M13" s="71">
        <v>-0.294296003349171</v>
      </c>
      <c r="N13" s="70">
        <v>1529993.5493999999</v>
      </c>
      <c r="O13" s="70">
        <v>79745964.570299998</v>
      </c>
      <c r="P13" s="70">
        <v>11947</v>
      </c>
      <c r="Q13" s="70">
        <v>12599</v>
      </c>
      <c r="R13" s="71">
        <v>-5.1750138899912601</v>
      </c>
      <c r="S13" s="70">
        <v>19.6310239809157</v>
      </c>
      <c r="T13" s="70">
        <v>19.9648022938328</v>
      </c>
      <c r="U13" s="72">
        <v>-1.70025931016953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115125.8891</v>
      </c>
      <c r="E14" s="70">
        <v>139645.7029</v>
      </c>
      <c r="F14" s="71">
        <v>82.4414118796347</v>
      </c>
      <c r="G14" s="70">
        <v>134584.245</v>
      </c>
      <c r="H14" s="71">
        <v>-14.4581231629304</v>
      </c>
      <c r="I14" s="70">
        <v>21524.810099999999</v>
      </c>
      <c r="J14" s="71">
        <v>18.696759059383499</v>
      </c>
      <c r="K14" s="70">
        <v>13989.4833</v>
      </c>
      <c r="L14" s="71">
        <v>10.394592101029399</v>
      </c>
      <c r="M14" s="71">
        <v>0.53864225278427502</v>
      </c>
      <c r="N14" s="70">
        <v>765380.424</v>
      </c>
      <c r="O14" s="70">
        <v>42143656.339500003</v>
      </c>
      <c r="P14" s="70">
        <v>2397</v>
      </c>
      <c r="Q14" s="70">
        <v>2490</v>
      </c>
      <c r="R14" s="71">
        <v>-3.7349397590361502</v>
      </c>
      <c r="S14" s="70">
        <v>48.029156904463903</v>
      </c>
      <c r="T14" s="70">
        <v>56.0526562248996</v>
      </c>
      <c r="U14" s="72">
        <v>-16.7054760848612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90821.522200000007</v>
      </c>
      <c r="E15" s="70">
        <v>110487.7108</v>
      </c>
      <c r="F15" s="71">
        <v>82.200564698458805</v>
      </c>
      <c r="G15" s="70">
        <v>92401.200100000002</v>
      </c>
      <c r="H15" s="71">
        <v>-1.7095859126184501</v>
      </c>
      <c r="I15" s="70">
        <v>15472.9661</v>
      </c>
      <c r="J15" s="71">
        <v>17.0366733844503</v>
      </c>
      <c r="K15" s="70">
        <v>24481.258999999998</v>
      </c>
      <c r="L15" s="71">
        <v>26.494524934205899</v>
      </c>
      <c r="M15" s="71">
        <v>-0.367966896637138</v>
      </c>
      <c r="N15" s="70">
        <v>804068.17220000003</v>
      </c>
      <c r="O15" s="70">
        <v>32691399.0374</v>
      </c>
      <c r="P15" s="70">
        <v>4886</v>
      </c>
      <c r="Q15" s="70">
        <v>5322</v>
      </c>
      <c r="R15" s="71">
        <v>-8.1924088688463002</v>
      </c>
      <c r="S15" s="70">
        <v>18.588113426115399</v>
      </c>
      <c r="T15" s="70">
        <v>18.4066494363021</v>
      </c>
      <c r="U15" s="72">
        <v>0.97623672533837302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885877.17539999995</v>
      </c>
      <c r="E16" s="70">
        <v>1015270.1524</v>
      </c>
      <c r="F16" s="71">
        <v>87.255315573482804</v>
      </c>
      <c r="G16" s="70">
        <v>859885.11679999996</v>
      </c>
      <c r="H16" s="71">
        <v>3.02273618791398</v>
      </c>
      <c r="I16" s="70">
        <v>54521.077599999997</v>
      </c>
      <c r="J16" s="71">
        <v>6.1544736803250499</v>
      </c>
      <c r="K16" s="70">
        <v>82055.973700000002</v>
      </c>
      <c r="L16" s="71">
        <v>9.5426670489850292</v>
      </c>
      <c r="M16" s="71">
        <v>-0.33556235894133302</v>
      </c>
      <c r="N16" s="70">
        <v>5328606.8808000004</v>
      </c>
      <c r="O16" s="70">
        <v>241533226.19800001</v>
      </c>
      <c r="P16" s="70">
        <v>63112</v>
      </c>
      <c r="Q16" s="70">
        <v>64952</v>
      </c>
      <c r="R16" s="71">
        <v>-2.8328611898016902</v>
      </c>
      <c r="S16" s="70">
        <v>14.0365885314996</v>
      </c>
      <c r="T16" s="70">
        <v>14.6611729076857</v>
      </c>
      <c r="U16" s="72">
        <v>-4.4496878624352698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482173.13130000001</v>
      </c>
      <c r="E17" s="70">
        <v>678043.91720000003</v>
      </c>
      <c r="F17" s="71">
        <v>71.1123747398467</v>
      </c>
      <c r="G17" s="70">
        <v>451438.8456</v>
      </c>
      <c r="H17" s="71">
        <v>6.8080728983682199</v>
      </c>
      <c r="I17" s="70">
        <v>63283.688300000002</v>
      </c>
      <c r="J17" s="71">
        <v>13.12468161164</v>
      </c>
      <c r="K17" s="70">
        <v>49264.450799999999</v>
      </c>
      <c r="L17" s="71">
        <v>10.9127628869694</v>
      </c>
      <c r="M17" s="71">
        <v>0.284571070464466</v>
      </c>
      <c r="N17" s="70">
        <v>2255068.0137</v>
      </c>
      <c r="O17" s="70">
        <v>229214307.89309999</v>
      </c>
      <c r="P17" s="70">
        <v>14618</v>
      </c>
      <c r="Q17" s="70">
        <v>15290</v>
      </c>
      <c r="R17" s="71">
        <v>-4.3950294310006504</v>
      </c>
      <c r="S17" s="70">
        <v>32.984890634833803</v>
      </c>
      <c r="T17" s="70">
        <v>31.109034440811001</v>
      </c>
      <c r="U17" s="72">
        <v>5.68701656400758</v>
      </c>
    </row>
    <row r="18" spans="1:21" ht="12" thickBot="1" x14ac:dyDescent="0.2">
      <c r="A18" s="55"/>
      <c r="B18" s="44" t="s">
        <v>16</v>
      </c>
      <c r="C18" s="45"/>
      <c r="D18" s="70">
        <v>1659350.558</v>
      </c>
      <c r="E18" s="70">
        <v>1854630.8999000001</v>
      </c>
      <c r="F18" s="71">
        <v>89.470662765808001</v>
      </c>
      <c r="G18" s="70">
        <v>1781312.7182</v>
      </c>
      <c r="H18" s="71">
        <v>-6.8467573915511997</v>
      </c>
      <c r="I18" s="70">
        <v>233970.58960000001</v>
      </c>
      <c r="J18" s="71">
        <v>14.1001302269728</v>
      </c>
      <c r="K18" s="70">
        <v>325516.74180000002</v>
      </c>
      <c r="L18" s="71">
        <v>18.273980670217799</v>
      </c>
      <c r="M18" s="71">
        <v>-0.28123331443347599</v>
      </c>
      <c r="N18" s="70">
        <v>8002942.3362999996</v>
      </c>
      <c r="O18" s="70">
        <v>532167731.80589998</v>
      </c>
      <c r="P18" s="70">
        <v>86434</v>
      </c>
      <c r="Q18" s="70">
        <v>88612</v>
      </c>
      <c r="R18" s="71">
        <v>-2.4579063783686101</v>
      </c>
      <c r="S18" s="70">
        <v>19.197891547307801</v>
      </c>
      <c r="T18" s="70">
        <v>18.8651100212161</v>
      </c>
      <c r="U18" s="72">
        <v>1.73342747182229</v>
      </c>
    </row>
    <row r="19" spans="1:21" ht="12" thickBot="1" x14ac:dyDescent="0.2">
      <c r="A19" s="55"/>
      <c r="B19" s="44" t="s">
        <v>17</v>
      </c>
      <c r="C19" s="45"/>
      <c r="D19" s="70">
        <v>396827.12599999999</v>
      </c>
      <c r="E19" s="70">
        <v>510070.73430000001</v>
      </c>
      <c r="F19" s="71">
        <v>77.798450158994001</v>
      </c>
      <c r="G19" s="70">
        <v>399684.14010000002</v>
      </c>
      <c r="H19" s="71">
        <v>-0.71481798083985504</v>
      </c>
      <c r="I19" s="70">
        <v>45580.341800000002</v>
      </c>
      <c r="J19" s="71">
        <v>11.4861960822708</v>
      </c>
      <c r="K19" s="70">
        <v>56431.091399999998</v>
      </c>
      <c r="L19" s="71">
        <v>14.118921853111599</v>
      </c>
      <c r="M19" s="71">
        <v>-0.192283178134669</v>
      </c>
      <c r="N19" s="70">
        <v>3107753.4668999999</v>
      </c>
      <c r="O19" s="70">
        <v>160308778.47009999</v>
      </c>
      <c r="P19" s="70">
        <v>9651</v>
      </c>
      <c r="Q19" s="70">
        <v>10233</v>
      </c>
      <c r="R19" s="71">
        <v>-5.6874816769275904</v>
      </c>
      <c r="S19" s="70">
        <v>41.117721065174599</v>
      </c>
      <c r="T19" s="70">
        <v>40.2318093814131</v>
      </c>
      <c r="U19" s="72">
        <v>2.1545738937167598</v>
      </c>
    </row>
    <row r="20" spans="1:21" ht="12" thickBot="1" x14ac:dyDescent="0.2">
      <c r="A20" s="55"/>
      <c r="B20" s="44" t="s">
        <v>18</v>
      </c>
      <c r="C20" s="45"/>
      <c r="D20" s="70">
        <v>853308.58490000002</v>
      </c>
      <c r="E20" s="70">
        <v>933815.01500000001</v>
      </c>
      <c r="F20" s="71">
        <v>91.378760374719405</v>
      </c>
      <c r="G20" s="70">
        <v>769716.24750000006</v>
      </c>
      <c r="H20" s="71">
        <v>10.860149785262299</v>
      </c>
      <c r="I20" s="70">
        <v>82990.318299999999</v>
      </c>
      <c r="J20" s="71">
        <v>9.7257099915062604</v>
      </c>
      <c r="K20" s="70">
        <v>82446.621799999994</v>
      </c>
      <c r="L20" s="71">
        <v>10.711300699158</v>
      </c>
      <c r="M20" s="71">
        <v>6.5945273211910002E-3</v>
      </c>
      <c r="N20" s="70">
        <v>5957884.6709000003</v>
      </c>
      <c r="O20" s="70">
        <v>259444146.495</v>
      </c>
      <c r="P20" s="70">
        <v>43970</v>
      </c>
      <c r="Q20" s="70">
        <v>45465</v>
      </c>
      <c r="R20" s="71">
        <v>-3.2882437039480901</v>
      </c>
      <c r="S20" s="70">
        <v>19.406608708210101</v>
      </c>
      <c r="T20" s="70">
        <v>20.181097455185299</v>
      </c>
      <c r="U20" s="72">
        <v>-3.9908505325173702</v>
      </c>
    </row>
    <row r="21" spans="1:21" ht="12" thickBot="1" x14ac:dyDescent="0.2">
      <c r="A21" s="55"/>
      <c r="B21" s="44" t="s">
        <v>19</v>
      </c>
      <c r="C21" s="45"/>
      <c r="D21" s="70">
        <v>343618.99109999998</v>
      </c>
      <c r="E21" s="70">
        <v>338182.71669999999</v>
      </c>
      <c r="F21" s="71">
        <v>101.607496223653</v>
      </c>
      <c r="G21" s="70">
        <v>319008.31829999998</v>
      </c>
      <c r="H21" s="71">
        <v>7.7147432804105698</v>
      </c>
      <c r="I21" s="70">
        <v>44678.093699999998</v>
      </c>
      <c r="J21" s="71">
        <v>13.002218985911</v>
      </c>
      <c r="K21" s="70">
        <v>50775.935599999997</v>
      </c>
      <c r="L21" s="71">
        <v>15.916806141791399</v>
      </c>
      <c r="M21" s="71">
        <v>-0.12009314703794401</v>
      </c>
      <c r="N21" s="70">
        <v>1683927.389</v>
      </c>
      <c r="O21" s="70">
        <v>96936834.836500004</v>
      </c>
      <c r="P21" s="70">
        <v>31108</v>
      </c>
      <c r="Q21" s="70">
        <v>31879</v>
      </c>
      <c r="R21" s="71">
        <v>-2.4185200288591302</v>
      </c>
      <c r="S21" s="70">
        <v>11.0460007425743</v>
      </c>
      <c r="T21" s="70">
        <v>10.988212876815499</v>
      </c>
      <c r="U21" s="72">
        <v>0.52315645368435604</v>
      </c>
    </row>
    <row r="22" spans="1:21" ht="12" thickBot="1" x14ac:dyDescent="0.2">
      <c r="A22" s="55"/>
      <c r="B22" s="44" t="s">
        <v>20</v>
      </c>
      <c r="C22" s="45"/>
      <c r="D22" s="70">
        <v>1333876.1294</v>
      </c>
      <c r="E22" s="70">
        <v>1220926.0622</v>
      </c>
      <c r="F22" s="71">
        <v>109.25117996060099</v>
      </c>
      <c r="G22" s="70">
        <v>1270424.7331999999</v>
      </c>
      <c r="H22" s="71">
        <v>4.9945025897107698</v>
      </c>
      <c r="I22" s="70">
        <v>176784.67360000001</v>
      </c>
      <c r="J22" s="71">
        <v>13.2534550775356</v>
      </c>
      <c r="K22" s="70">
        <v>157357.11420000001</v>
      </c>
      <c r="L22" s="71">
        <v>12.386181572806899</v>
      </c>
      <c r="M22" s="71">
        <v>0.123461589256827</v>
      </c>
      <c r="N22" s="70">
        <v>6373587.3735999996</v>
      </c>
      <c r="O22" s="70">
        <v>318647152.79659998</v>
      </c>
      <c r="P22" s="70">
        <v>82515</v>
      </c>
      <c r="Q22" s="70">
        <v>84990</v>
      </c>
      <c r="R22" s="71">
        <v>-2.9121073067419698</v>
      </c>
      <c r="S22" s="70">
        <v>16.1652563703569</v>
      </c>
      <c r="T22" s="70">
        <v>16.291108498646899</v>
      </c>
      <c r="U22" s="72">
        <v>-0.77853468826378103</v>
      </c>
    </row>
    <row r="23" spans="1:21" ht="12" thickBot="1" x14ac:dyDescent="0.2">
      <c r="A23" s="55"/>
      <c r="B23" s="44" t="s">
        <v>21</v>
      </c>
      <c r="C23" s="45"/>
      <c r="D23" s="70">
        <v>2435407.6852000002</v>
      </c>
      <c r="E23" s="70">
        <v>3001166.2272000001</v>
      </c>
      <c r="F23" s="71">
        <v>81.148710228962003</v>
      </c>
      <c r="G23" s="70">
        <v>2569445.1036999999</v>
      </c>
      <c r="H23" s="71">
        <v>-5.2165900842554001</v>
      </c>
      <c r="I23" s="70">
        <v>233910.08840000001</v>
      </c>
      <c r="J23" s="71">
        <v>9.6045557309141394</v>
      </c>
      <c r="K23" s="70">
        <v>122561.38679999999</v>
      </c>
      <c r="L23" s="71">
        <v>4.7699554516075002</v>
      </c>
      <c r="M23" s="71">
        <v>0.90851372122365703</v>
      </c>
      <c r="N23" s="70">
        <v>16666934.4443</v>
      </c>
      <c r="O23" s="70">
        <v>683723128.35280001</v>
      </c>
      <c r="P23" s="70">
        <v>81785</v>
      </c>
      <c r="Q23" s="70">
        <v>85877</v>
      </c>
      <c r="R23" s="71">
        <v>-4.7649545279877099</v>
      </c>
      <c r="S23" s="70">
        <v>29.778170632756598</v>
      </c>
      <c r="T23" s="70">
        <v>29.046077562094599</v>
      </c>
      <c r="U23" s="72">
        <v>2.45848907137592</v>
      </c>
    </row>
    <row r="24" spans="1:21" ht="12" thickBot="1" x14ac:dyDescent="0.2">
      <c r="A24" s="55"/>
      <c r="B24" s="44" t="s">
        <v>22</v>
      </c>
      <c r="C24" s="45"/>
      <c r="D24" s="70">
        <v>244063.74069999999</v>
      </c>
      <c r="E24" s="70">
        <v>315395.36790000001</v>
      </c>
      <c r="F24" s="71">
        <v>77.383425864828595</v>
      </c>
      <c r="G24" s="70">
        <v>271541.8884</v>
      </c>
      <c r="H24" s="71">
        <v>-10.119303456976301</v>
      </c>
      <c r="I24" s="70">
        <v>46158.3145</v>
      </c>
      <c r="J24" s="71">
        <v>18.9124014766033</v>
      </c>
      <c r="K24" s="70">
        <v>56889.058100000002</v>
      </c>
      <c r="L24" s="71">
        <v>20.950380228702901</v>
      </c>
      <c r="M24" s="71">
        <v>-0.188625791292544</v>
      </c>
      <c r="N24" s="70">
        <v>1222304.5526999999</v>
      </c>
      <c r="O24" s="70">
        <v>64155549.104800001</v>
      </c>
      <c r="P24" s="70">
        <v>25269</v>
      </c>
      <c r="Q24" s="70">
        <v>25510</v>
      </c>
      <c r="R24" s="71">
        <v>-0.94472755782045703</v>
      </c>
      <c r="S24" s="70">
        <v>9.6586228461751595</v>
      </c>
      <c r="T24" s="70">
        <v>9.6878129008232108</v>
      </c>
      <c r="U24" s="72">
        <v>-0.30221756365205399</v>
      </c>
    </row>
    <row r="25" spans="1:21" ht="12" thickBot="1" x14ac:dyDescent="0.2">
      <c r="A25" s="55"/>
      <c r="B25" s="44" t="s">
        <v>23</v>
      </c>
      <c r="C25" s="45"/>
      <c r="D25" s="70">
        <v>239470.29689999999</v>
      </c>
      <c r="E25" s="70">
        <v>273956.25380000001</v>
      </c>
      <c r="F25" s="71">
        <v>87.411874552359706</v>
      </c>
      <c r="G25" s="70">
        <v>215227.6005</v>
      </c>
      <c r="H25" s="71">
        <v>11.263748861057501</v>
      </c>
      <c r="I25" s="70">
        <v>23028.881600000001</v>
      </c>
      <c r="J25" s="71">
        <v>9.6165920776456808</v>
      </c>
      <c r="K25" s="70">
        <v>21036.5347</v>
      </c>
      <c r="L25" s="71">
        <v>9.7740878266214803</v>
      </c>
      <c r="M25" s="71">
        <v>9.4708892334819994E-2</v>
      </c>
      <c r="N25" s="70">
        <v>1332394.2350000001</v>
      </c>
      <c r="O25" s="70">
        <v>71194859.338699996</v>
      </c>
      <c r="P25" s="70">
        <v>19084</v>
      </c>
      <c r="Q25" s="70">
        <v>19217</v>
      </c>
      <c r="R25" s="71">
        <v>-0.692095540406934</v>
      </c>
      <c r="S25" s="70">
        <v>12.548223480402401</v>
      </c>
      <c r="T25" s="70">
        <v>12.444208435239601</v>
      </c>
      <c r="U25" s="72">
        <v>0.82892247914813399</v>
      </c>
    </row>
    <row r="26" spans="1:21" ht="12" thickBot="1" x14ac:dyDescent="0.2">
      <c r="A26" s="55"/>
      <c r="B26" s="44" t="s">
        <v>24</v>
      </c>
      <c r="C26" s="45"/>
      <c r="D26" s="70">
        <v>585874.00150000001</v>
      </c>
      <c r="E26" s="70">
        <v>552834.45409999997</v>
      </c>
      <c r="F26" s="71">
        <v>105.976390790221</v>
      </c>
      <c r="G26" s="70">
        <v>582794.9706</v>
      </c>
      <c r="H26" s="71">
        <v>0.52832146043231298</v>
      </c>
      <c r="I26" s="70">
        <v>141502.21419999999</v>
      </c>
      <c r="J26" s="71">
        <v>24.152328629998099</v>
      </c>
      <c r="K26" s="70">
        <v>124142.0309</v>
      </c>
      <c r="L26" s="71">
        <v>21.301150003438298</v>
      </c>
      <c r="M26" s="71">
        <v>0.13984130253180799</v>
      </c>
      <c r="N26" s="70">
        <v>3294484.5038000001</v>
      </c>
      <c r="O26" s="70">
        <v>152724593.96529999</v>
      </c>
      <c r="P26" s="70">
        <v>41345</v>
      </c>
      <c r="Q26" s="70">
        <v>41167</v>
      </c>
      <c r="R26" s="71">
        <v>0.43238516287318302</v>
      </c>
      <c r="S26" s="70">
        <v>14.170371302455001</v>
      </c>
      <c r="T26" s="70">
        <v>14.3106337066097</v>
      </c>
      <c r="U26" s="72">
        <v>-0.98982871486514801</v>
      </c>
    </row>
    <row r="27" spans="1:21" ht="12" thickBot="1" x14ac:dyDescent="0.2">
      <c r="A27" s="55"/>
      <c r="B27" s="44" t="s">
        <v>25</v>
      </c>
      <c r="C27" s="45"/>
      <c r="D27" s="70">
        <v>219041.43859999999</v>
      </c>
      <c r="E27" s="70">
        <v>311152.94559999998</v>
      </c>
      <c r="F27" s="71">
        <v>70.396710587977793</v>
      </c>
      <c r="G27" s="70">
        <v>257305.97390000001</v>
      </c>
      <c r="H27" s="71">
        <v>-14.871219163714899</v>
      </c>
      <c r="I27" s="70">
        <v>61042.3341</v>
      </c>
      <c r="J27" s="71">
        <v>27.867938820230201</v>
      </c>
      <c r="K27" s="70">
        <v>83182.138500000001</v>
      </c>
      <c r="L27" s="71">
        <v>32.328102313057101</v>
      </c>
      <c r="M27" s="71">
        <v>-0.266160558014507</v>
      </c>
      <c r="N27" s="70">
        <v>983613.72730000003</v>
      </c>
      <c r="O27" s="70">
        <v>56803532.289499998</v>
      </c>
      <c r="P27" s="70">
        <v>30692</v>
      </c>
      <c r="Q27" s="70">
        <v>31945</v>
      </c>
      <c r="R27" s="71">
        <v>-3.92236656753796</v>
      </c>
      <c r="S27" s="70">
        <v>7.1367600221556096</v>
      </c>
      <c r="T27" s="70">
        <v>7.1437776490843596</v>
      </c>
      <c r="U27" s="72">
        <v>-9.8330711793137002E-2</v>
      </c>
    </row>
    <row r="28" spans="1:21" ht="12" thickBot="1" x14ac:dyDescent="0.2">
      <c r="A28" s="55"/>
      <c r="B28" s="44" t="s">
        <v>26</v>
      </c>
      <c r="C28" s="45"/>
      <c r="D28" s="70">
        <v>917731.28720000002</v>
      </c>
      <c r="E28" s="70">
        <v>902885.88399999996</v>
      </c>
      <c r="F28" s="71">
        <v>101.644217000517</v>
      </c>
      <c r="G28" s="70">
        <v>809051.21470000001</v>
      </c>
      <c r="H28" s="71">
        <v>13.4330275420573</v>
      </c>
      <c r="I28" s="70">
        <v>41753.265599999999</v>
      </c>
      <c r="J28" s="71">
        <v>4.5496177565645901</v>
      </c>
      <c r="K28" s="70">
        <v>28780.674500000001</v>
      </c>
      <c r="L28" s="71">
        <v>3.55733654150337</v>
      </c>
      <c r="M28" s="71">
        <v>0.45073964823166301</v>
      </c>
      <c r="N28" s="70">
        <v>4518358.7790000001</v>
      </c>
      <c r="O28" s="70">
        <v>202585305.97710001</v>
      </c>
      <c r="P28" s="70">
        <v>44552</v>
      </c>
      <c r="Q28" s="70">
        <v>44277</v>
      </c>
      <c r="R28" s="71">
        <v>0.62108995641077003</v>
      </c>
      <c r="S28" s="70">
        <v>20.599104130005401</v>
      </c>
      <c r="T28" s="70">
        <v>20.361597910879201</v>
      </c>
      <c r="U28" s="72">
        <v>1.1529929536119301</v>
      </c>
    </row>
    <row r="29" spans="1:21" ht="12" thickBot="1" x14ac:dyDescent="0.2">
      <c r="A29" s="55"/>
      <c r="B29" s="44" t="s">
        <v>27</v>
      </c>
      <c r="C29" s="45"/>
      <c r="D29" s="70">
        <v>632936.99029999995</v>
      </c>
      <c r="E29" s="70">
        <v>698541.23910000001</v>
      </c>
      <c r="F29" s="71">
        <v>90.608392872477495</v>
      </c>
      <c r="G29" s="70">
        <v>572111.7132</v>
      </c>
      <c r="H29" s="71">
        <v>10.6317132994508</v>
      </c>
      <c r="I29" s="70">
        <v>103635.2959</v>
      </c>
      <c r="J29" s="71">
        <v>16.373714522654002</v>
      </c>
      <c r="K29" s="70">
        <v>90895.627999999997</v>
      </c>
      <c r="L29" s="71">
        <v>15.887741135659001</v>
      </c>
      <c r="M29" s="71">
        <v>0.140157103045704</v>
      </c>
      <c r="N29" s="70">
        <v>2862556.7928999998</v>
      </c>
      <c r="O29" s="70">
        <v>150704090.53369999</v>
      </c>
      <c r="P29" s="70">
        <v>91969</v>
      </c>
      <c r="Q29" s="70">
        <v>92112</v>
      </c>
      <c r="R29" s="71">
        <v>-0.155245787736669</v>
      </c>
      <c r="S29" s="70">
        <v>6.8820688525481399</v>
      </c>
      <c r="T29" s="70">
        <v>6.8827521137311098</v>
      </c>
      <c r="U29" s="72">
        <v>-9.9281364021100004E-3</v>
      </c>
    </row>
    <row r="30" spans="1:21" ht="12" thickBot="1" x14ac:dyDescent="0.2">
      <c r="A30" s="55"/>
      <c r="B30" s="44" t="s">
        <v>28</v>
      </c>
      <c r="C30" s="45"/>
      <c r="D30" s="70">
        <v>1190688.7217000001</v>
      </c>
      <c r="E30" s="70">
        <v>1209561.3343</v>
      </c>
      <c r="F30" s="71">
        <v>98.439714294362602</v>
      </c>
      <c r="G30" s="70">
        <v>1179790.8343</v>
      </c>
      <c r="H30" s="71">
        <v>0.92371351625784004</v>
      </c>
      <c r="I30" s="70">
        <v>154822.9081</v>
      </c>
      <c r="J30" s="71">
        <v>13.002802939037901</v>
      </c>
      <c r="K30" s="70">
        <v>157806.70980000001</v>
      </c>
      <c r="L30" s="71">
        <v>13.375820968606799</v>
      </c>
      <c r="M30" s="71">
        <v>-1.8907952036903999E-2</v>
      </c>
      <c r="N30" s="70">
        <v>6470314.6298000002</v>
      </c>
      <c r="O30" s="70">
        <v>280344695.08810002</v>
      </c>
      <c r="P30" s="70">
        <v>75059</v>
      </c>
      <c r="Q30" s="70">
        <v>76972</v>
      </c>
      <c r="R30" s="71">
        <v>-2.4853193369017301</v>
      </c>
      <c r="S30" s="70">
        <v>15.8633704379222</v>
      </c>
      <c r="T30" s="70">
        <v>16.255321605259098</v>
      </c>
      <c r="U30" s="72">
        <v>-2.4707937627170802</v>
      </c>
    </row>
    <row r="31" spans="1:21" ht="12" thickBot="1" x14ac:dyDescent="0.2">
      <c r="A31" s="55"/>
      <c r="B31" s="44" t="s">
        <v>29</v>
      </c>
      <c r="C31" s="45"/>
      <c r="D31" s="70">
        <v>686283.23529999994</v>
      </c>
      <c r="E31" s="70">
        <v>827807.68119999999</v>
      </c>
      <c r="F31" s="71">
        <v>82.903704675119201</v>
      </c>
      <c r="G31" s="70">
        <v>745799.19050000003</v>
      </c>
      <c r="H31" s="71">
        <v>-7.9801581924618601</v>
      </c>
      <c r="I31" s="70">
        <v>36928.630700000002</v>
      </c>
      <c r="J31" s="71">
        <v>5.3809606297401604</v>
      </c>
      <c r="K31" s="70">
        <v>38885.311099999999</v>
      </c>
      <c r="L31" s="71">
        <v>5.2139116796212202</v>
      </c>
      <c r="M31" s="71">
        <v>-5.0319268244198002E-2</v>
      </c>
      <c r="N31" s="70">
        <v>6705658.5922999997</v>
      </c>
      <c r="O31" s="70">
        <v>268724440.37879997</v>
      </c>
      <c r="P31" s="70">
        <v>28000</v>
      </c>
      <c r="Q31" s="70">
        <v>29422</v>
      </c>
      <c r="R31" s="71">
        <v>-4.8331180749099403</v>
      </c>
      <c r="S31" s="70">
        <v>24.510115546428601</v>
      </c>
      <c r="T31" s="70">
        <v>24.675939229148302</v>
      </c>
      <c r="U31" s="72">
        <v>-0.67655202361477895</v>
      </c>
    </row>
    <row r="32" spans="1:21" ht="12" thickBot="1" x14ac:dyDescent="0.2">
      <c r="A32" s="55"/>
      <c r="B32" s="44" t="s">
        <v>30</v>
      </c>
      <c r="C32" s="45"/>
      <c r="D32" s="70">
        <v>108431.6433</v>
      </c>
      <c r="E32" s="70">
        <v>136866.19899999999</v>
      </c>
      <c r="F32" s="71">
        <v>79.224559527659594</v>
      </c>
      <c r="G32" s="70">
        <v>125702.3077</v>
      </c>
      <c r="H32" s="71">
        <v>-13.739337579400701</v>
      </c>
      <c r="I32" s="70">
        <v>28809.4715</v>
      </c>
      <c r="J32" s="71">
        <v>26.569247337045599</v>
      </c>
      <c r="K32" s="70">
        <v>35628.260600000001</v>
      </c>
      <c r="L32" s="71">
        <v>28.3433623868148</v>
      </c>
      <c r="M32" s="71">
        <v>-0.19138708949490499</v>
      </c>
      <c r="N32" s="70">
        <v>491065.16649999999</v>
      </c>
      <c r="O32" s="70">
        <v>28913871.7634</v>
      </c>
      <c r="P32" s="70">
        <v>23029</v>
      </c>
      <c r="Q32" s="70">
        <v>23280</v>
      </c>
      <c r="R32" s="71">
        <v>-1.07817869415807</v>
      </c>
      <c r="S32" s="70">
        <v>4.7084824916409698</v>
      </c>
      <c r="T32" s="70">
        <v>4.7576767396907202</v>
      </c>
      <c r="U32" s="72">
        <v>-1.0448004879933801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0">
        <v>172.99539999999999</v>
      </c>
      <c r="P33" s="73"/>
      <c r="Q33" s="73"/>
      <c r="R33" s="73"/>
      <c r="S33" s="73"/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142284.0148</v>
      </c>
      <c r="E35" s="70">
        <v>153269.04490000001</v>
      </c>
      <c r="F35" s="71">
        <v>92.832844944543695</v>
      </c>
      <c r="G35" s="70">
        <v>130124.8927</v>
      </c>
      <c r="H35" s="71">
        <v>9.3441937570181803</v>
      </c>
      <c r="I35" s="70">
        <v>25913.9539</v>
      </c>
      <c r="J35" s="71">
        <v>18.212835740139699</v>
      </c>
      <c r="K35" s="70">
        <v>21444.206099999999</v>
      </c>
      <c r="L35" s="71">
        <v>16.479710880099699</v>
      </c>
      <c r="M35" s="71">
        <v>0.20843615189839099</v>
      </c>
      <c r="N35" s="70">
        <v>777797.94209999999</v>
      </c>
      <c r="O35" s="70">
        <v>41143070.569899999</v>
      </c>
      <c r="P35" s="70">
        <v>9716</v>
      </c>
      <c r="Q35" s="70">
        <v>10100</v>
      </c>
      <c r="R35" s="71">
        <v>-3.8019801980198098</v>
      </c>
      <c r="S35" s="70">
        <v>14.6442995883079</v>
      </c>
      <c r="T35" s="70">
        <v>14.675124683168301</v>
      </c>
      <c r="U35" s="72">
        <v>-0.210492107693422</v>
      </c>
    </row>
    <row r="36" spans="1:21" ht="12" customHeight="1" thickBot="1" x14ac:dyDescent="0.2">
      <c r="A36" s="55"/>
      <c r="B36" s="44" t="s">
        <v>70</v>
      </c>
      <c r="C36" s="45"/>
      <c r="D36" s="70">
        <v>70147.08</v>
      </c>
      <c r="E36" s="73"/>
      <c r="F36" s="73"/>
      <c r="G36" s="73"/>
      <c r="H36" s="73"/>
      <c r="I36" s="70">
        <v>2881.82</v>
      </c>
      <c r="J36" s="71">
        <v>4.1082536863972097</v>
      </c>
      <c r="K36" s="73"/>
      <c r="L36" s="73"/>
      <c r="M36" s="73"/>
      <c r="N36" s="70">
        <v>292208.77</v>
      </c>
      <c r="O36" s="70">
        <v>13985928.41</v>
      </c>
      <c r="P36" s="70">
        <v>59</v>
      </c>
      <c r="Q36" s="70">
        <v>65</v>
      </c>
      <c r="R36" s="71">
        <v>-9.2307692307692299</v>
      </c>
      <c r="S36" s="70">
        <v>1188.9335593220301</v>
      </c>
      <c r="T36" s="70">
        <v>1221.8549230769199</v>
      </c>
      <c r="U36" s="72">
        <v>-2.7689826312634298</v>
      </c>
    </row>
    <row r="37" spans="1:21" ht="12" thickBot="1" x14ac:dyDescent="0.2">
      <c r="A37" s="55"/>
      <c r="B37" s="44" t="s">
        <v>36</v>
      </c>
      <c r="C37" s="45"/>
      <c r="D37" s="70">
        <v>149928.43</v>
      </c>
      <c r="E37" s="70">
        <v>156205.34220000001</v>
      </c>
      <c r="F37" s="71">
        <v>95.981627701334801</v>
      </c>
      <c r="G37" s="70">
        <v>199547.12</v>
      </c>
      <c r="H37" s="71">
        <v>-24.865650779625401</v>
      </c>
      <c r="I37" s="70">
        <v>-7956.36</v>
      </c>
      <c r="J37" s="71">
        <v>-5.3067720378316503</v>
      </c>
      <c r="K37" s="70">
        <v>-19297.09</v>
      </c>
      <c r="L37" s="71">
        <v>-9.67044275056438</v>
      </c>
      <c r="M37" s="71">
        <v>-0.58769120110856099</v>
      </c>
      <c r="N37" s="70">
        <v>1634077.98</v>
      </c>
      <c r="O37" s="70">
        <v>106235291.48</v>
      </c>
      <c r="P37" s="70">
        <v>80</v>
      </c>
      <c r="Q37" s="70">
        <v>92</v>
      </c>
      <c r="R37" s="71">
        <v>-13.0434782608696</v>
      </c>
      <c r="S37" s="70">
        <v>1874.1053750000001</v>
      </c>
      <c r="T37" s="70">
        <v>2305.7840217391299</v>
      </c>
      <c r="U37" s="72">
        <v>-23.033851377707599</v>
      </c>
    </row>
    <row r="38" spans="1:21" ht="12" thickBot="1" x14ac:dyDescent="0.2">
      <c r="A38" s="55"/>
      <c r="B38" s="44" t="s">
        <v>37</v>
      </c>
      <c r="C38" s="45"/>
      <c r="D38" s="70">
        <v>238679.57</v>
      </c>
      <c r="E38" s="70">
        <v>125109.1189</v>
      </c>
      <c r="F38" s="71">
        <v>190.777116886881</v>
      </c>
      <c r="G38" s="70">
        <v>333841.46999999997</v>
      </c>
      <c r="H38" s="71">
        <v>-28.505116515332901</v>
      </c>
      <c r="I38" s="70">
        <v>-22318.76</v>
      </c>
      <c r="J38" s="71">
        <v>-9.3509302032008907</v>
      </c>
      <c r="K38" s="70">
        <v>-8098.72</v>
      </c>
      <c r="L38" s="71">
        <v>-2.4259179064841798</v>
      </c>
      <c r="M38" s="71">
        <v>1.7558379595788001</v>
      </c>
      <c r="N38" s="70">
        <v>1908214.19</v>
      </c>
      <c r="O38" s="70">
        <v>112204957.27</v>
      </c>
      <c r="P38" s="70">
        <v>103</v>
      </c>
      <c r="Q38" s="70">
        <v>145</v>
      </c>
      <c r="R38" s="71">
        <v>-28.965517241379299</v>
      </c>
      <c r="S38" s="70">
        <v>2317.2773786407802</v>
      </c>
      <c r="T38" s="70">
        <v>2135.2495172413801</v>
      </c>
      <c r="U38" s="72">
        <v>7.8552469841209804</v>
      </c>
    </row>
    <row r="39" spans="1:21" ht="12" thickBot="1" x14ac:dyDescent="0.2">
      <c r="A39" s="55"/>
      <c r="B39" s="44" t="s">
        <v>38</v>
      </c>
      <c r="C39" s="45"/>
      <c r="D39" s="70">
        <v>168789.88</v>
      </c>
      <c r="E39" s="70">
        <v>90431.169699999999</v>
      </c>
      <c r="F39" s="71">
        <v>186.65011252198801</v>
      </c>
      <c r="G39" s="70">
        <v>182777.13</v>
      </c>
      <c r="H39" s="71">
        <v>-7.6526259056589803</v>
      </c>
      <c r="I39" s="70">
        <v>-36816.31</v>
      </c>
      <c r="J39" s="71">
        <v>-21.8119178709055</v>
      </c>
      <c r="K39" s="70">
        <v>-24581.27</v>
      </c>
      <c r="L39" s="71">
        <v>-13.4487668123468</v>
      </c>
      <c r="M39" s="71">
        <v>0.497738318646677</v>
      </c>
      <c r="N39" s="70">
        <v>1333841.94</v>
      </c>
      <c r="O39" s="70">
        <v>73009047.260000005</v>
      </c>
      <c r="P39" s="70">
        <v>113</v>
      </c>
      <c r="Q39" s="70">
        <v>117</v>
      </c>
      <c r="R39" s="71">
        <v>-3.41880341880342</v>
      </c>
      <c r="S39" s="70">
        <v>1493.71575221239</v>
      </c>
      <c r="T39" s="70">
        <v>1691.3811111111099</v>
      </c>
      <c r="U39" s="72">
        <v>-13.233130775112601</v>
      </c>
    </row>
    <row r="40" spans="1:21" ht="12" thickBot="1" x14ac:dyDescent="0.2">
      <c r="A40" s="55"/>
      <c r="B40" s="44" t="s">
        <v>73</v>
      </c>
      <c r="C40" s="45"/>
      <c r="D40" s="70">
        <v>67.73</v>
      </c>
      <c r="E40" s="73"/>
      <c r="F40" s="73"/>
      <c r="G40" s="70">
        <v>1.74</v>
      </c>
      <c r="H40" s="71">
        <v>3792.5287356321801</v>
      </c>
      <c r="I40" s="70">
        <v>50.22</v>
      </c>
      <c r="J40" s="71">
        <v>74.147349771150203</v>
      </c>
      <c r="K40" s="70">
        <v>0</v>
      </c>
      <c r="L40" s="71">
        <v>0</v>
      </c>
      <c r="M40" s="73"/>
      <c r="N40" s="70">
        <v>80.790000000000006</v>
      </c>
      <c r="O40" s="70">
        <v>3957.21</v>
      </c>
      <c r="P40" s="70">
        <v>30</v>
      </c>
      <c r="Q40" s="73"/>
      <c r="R40" s="73"/>
      <c r="S40" s="70">
        <v>2.2576666666666698</v>
      </c>
      <c r="T40" s="73"/>
      <c r="U40" s="74"/>
    </row>
    <row r="41" spans="1:21" ht="12" customHeight="1" thickBot="1" x14ac:dyDescent="0.2">
      <c r="A41" s="55"/>
      <c r="B41" s="44" t="s">
        <v>33</v>
      </c>
      <c r="C41" s="45"/>
      <c r="D41" s="70">
        <v>115155.1286</v>
      </c>
      <c r="E41" s="70">
        <v>90431.556500000006</v>
      </c>
      <c r="F41" s="71">
        <v>127.33954059499101</v>
      </c>
      <c r="G41" s="70">
        <v>238895.72750000001</v>
      </c>
      <c r="H41" s="71">
        <v>-51.796907460389797</v>
      </c>
      <c r="I41" s="70">
        <v>7910.6142</v>
      </c>
      <c r="J41" s="71">
        <v>6.8695283450884004</v>
      </c>
      <c r="K41" s="70">
        <v>13061.9841</v>
      </c>
      <c r="L41" s="71">
        <v>5.4676507766343398</v>
      </c>
      <c r="M41" s="71">
        <v>-0.39437882182079798</v>
      </c>
      <c r="N41" s="70">
        <v>604945.80319999997</v>
      </c>
      <c r="O41" s="70">
        <v>45450741.483499996</v>
      </c>
      <c r="P41" s="70">
        <v>208</v>
      </c>
      <c r="Q41" s="70">
        <v>216</v>
      </c>
      <c r="R41" s="71">
        <v>-3.7037037037037099</v>
      </c>
      <c r="S41" s="70">
        <v>553.63042596153798</v>
      </c>
      <c r="T41" s="70">
        <v>547.841484259259</v>
      </c>
      <c r="U41" s="72">
        <v>1.04563286821257</v>
      </c>
    </row>
    <row r="42" spans="1:21" ht="12" thickBot="1" x14ac:dyDescent="0.2">
      <c r="A42" s="55"/>
      <c r="B42" s="44" t="s">
        <v>34</v>
      </c>
      <c r="C42" s="45"/>
      <c r="D42" s="70">
        <v>311173.77879999997</v>
      </c>
      <c r="E42" s="70">
        <v>281974.94290000002</v>
      </c>
      <c r="F42" s="71">
        <v>110.355117231234</v>
      </c>
      <c r="G42" s="70">
        <v>443890.01049999997</v>
      </c>
      <c r="H42" s="71">
        <v>-29.898449742202502</v>
      </c>
      <c r="I42" s="70">
        <v>16943.860400000001</v>
      </c>
      <c r="J42" s="71">
        <v>5.4451440173853101</v>
      </c>
      <c r="K42" s="70">
        <v>24667.293000000001</v>
      </c>
      <c r="L42" s="71">
        <v>5.5570732425842699</v>
      </c>
      <c r="M42" s="71">
        <v>-0.313104182124889</v>
      </c>
      <c r="N42" s="70">
        <v>1844823.5259</v>
      </c>
      <c r="O42" s="70">
        <v>116081372.2421</v>
      </c>
      <c r="P42" s="70">
        <v>1756</v>
      </c>
      <c r="Q42" s="70">
        <v>1822</v>
      </c>
      <c r="R42" s="71">
        <v>-3.6223929747530201</v>
      </c>
      <c r="S42" s="70">
        <v>177.20602437357601</v>
      </c>
      <c r="T42" s="70">
        <v>197.11100444566401</v>
      </c>
      <c r="U42" s="72">
        <v>-11.232676847444599</v>
      </c>
    </row>
    <row r="43" spans="1:21" ht="12" thickBot="1" x14ac:dyDescent="0.2">
      <c r="A43" s="55"/>
      <c r="B43" s="44" t="s">
        <v>39</v>
      </c>
      <c r="C43" s="45"/>
      <c r="D43" s="70">
        <v>54016.28</v>
      </c>
      <c r="E43" s="70">
        <v>67213.908800000005</v>
      </c>
      <c r="F43" s="71">
        <v>80.364735460824704</v>
      </c>
      <c r="G43" s="70">
        <v>59226.49</v>
      </c>
      <c r="H43" s="71">
        <v>-8.7970940030381701</v>
      </c>
      <c r="I43" s="70">
        <v>1464.95</v>
      </c>
      <c r="J43" s="71">
        <v>2.7120527366934599</v>
      </c>
      <c r="K43" s="70">
        <v>-4914.5600000000004</v>
      </c>
      <c r="L43" s="71">
        <v>-8.2979085878633008</v>
      </c>
      <c r="M43" s="71">
        <v>-1.2980836534705</v>
      </c>
      <c r="N43" s="70">
        <v>562049.39</v>
      </c>
      <c r="O43" s="70">
        <v>47493893.219999999</v>
      </c>
      <c r="P43" s="70">
        <v>44</v>
      </c>
      <c r="Q43" s="70">
        <v>50</v>
      </c>
      <c r="R43" s="71">
        <v>-12</v>
      </c>
      <c r="S43" s="70">
        <v>1227.6427272727301</v>
      </c>
      <c r="T43" s="70">
        <v>1315.9495999999999</v>
      </c>
      <c r="U43" s="72">
        <v>-7.19320619635414</v>
      </c>
    </row>
    <row r="44" spans="1:21" ht="12" thickBot="1" x14ac:dyDescent="0.2">
      <c r="A44" s="55"/>
      <c r="B44" s="44" t="s">
        <v>40</v>
      </c>
      <c r="C44" s="45"/>
      <c r="D44" s="70">
        <v>67461.59</v>
      </c>
      <c r="E44" s="70">
        <v>13677.1456</v>
      </c>
      <c r="F44" s="71">
        <v>493.24319542229603</v>
      </c>
      <c r="G44" s="70">
        <v>48082.09</v>
      </c>
      <c r="H44" s="71">
        <v>40.3050283379945</v>
      </c>
      <c r="I44" s="70">
        <v>8966.27</v>
      </c>
      <c r="J44" s="71">
        <v>13.290925992109001</v>
      </c>
      <c r="K44" s="70">
        <v>6128.79</v>
      </c>
      <c r="L44" s="71">
        <v>12.7465133067219</v>
      </c>
      <c r="M44" s="71">
        <v>0.46297556287619601</v>
      </c>
      <c r="N44" s="70">
        <v>453763.4</v>
      </c>
      <c r="O44" s="70">
        <v>18771584.489999998</v>
      </c>
      <c r="P44" s="70">
        <v>54</v>
      </c>
      <c r="Q44" s="70">
        <v>36</v>
      </c>
      <c r="R44" s="71">
        <v>50</v>
      </c>
      <c r="S44" s="70">
        <v>1249.2887037037001</v>
      </c>
      <c r="T44" s="70">
        <v>1166.6430555555601</v>
      </c>
      <c r="U44" s="72">
        <v>6.6154162687241804</v>
      </c>
    </row>
    <row r="45" spans="1:21" ht="12" thickBot="1" x14ac:dyDescent="0.2">
      <c r="A45" s="56"/>
      <c r="B45" s="44" t="s">
        <v>35</v>
      </c>
      <c r="C45" s="45"/>
      <c r="D45" s="75">
        <v>12294.036099999999</v>
      </c>
      <c r="E45" s="76"/>
      <c r="F45" s="76"/>
      <c r="G45" s="75">
        <v>26903.620200000001</v>
      </c>
      <c r="H45" s="77">
        <v>-54.303413411998697</v>
      </c>
      <c r="I45" s="75">
        <v>797.90239999999994</v>
      </c>
      <c r="J45" s="77">
        <v>6.4901582646239397</v>
      </c>
      <c r="K45" s="75">
        <v>2587.6208000000001</v>
      </c>
      <c r="L45" s="77">
        <v>9.6181137734021398</v>
      </c>
      <c r="M45" s="77">
        <v>-0.69164631850230895</v>
      </c>
      <c r="N45" s="75">
        <v>63914.095300000001</v>
      </c>
      <c r="O45" s="75">
        <v>5928380.6152999997</v>
      </c>
      <c r="P45" s="75">
        <v>20</v>
      </c>
      <c r="Q45" s="75">
        <v>20</v>
      </c>
      <c r="R45" s="77">
        <v>0</v>
      </c>
      <c r="S45" s="75">
        <v>614.70180500000004</v>
      </c>
      <c r="T45" s="75">
        <v>803.57159000000001</v>
      </c>
      <c r="U45" s="78">
        <v>-30.7254319840496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18:C18"/>
    <mergeCell ref="B25:C25"/>
    <mergeCell ref="B26:C26"/>
    <mergeCell ref="B27:C27"/>
    <mergeCell ref="B43:C43"/>
    <mergeCell ref="B44:C44"/>
    <mergeCell ref="B45:C45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77706</v>
      </c>
      <c r="D2" s="32">
        <v>564115.20736324799</v>
      </c>
      <c r="E2" s="32">
        <v>436611.75658717903</v>
      </c>
      <c r="F2" s="32">
        <v>127503.450776068</v>
      </c>
      <c r="G2" s="32">
        <v>436611.75658717903</v>
      </c>
      <c r="H2" s="32">
        <v>0.22602377867463799</v>
      </c>
    </row>
    <row r="3" spans="1:8" ht="14.25" x14ac:dyDescent="0.2">
      <c r="A3" s="32">
        <v>2</v>
      </c>
      <c r="B3" s="33">
        <v>13</v>
      </c>
      <c r="C3" s="32">
        <v>10685</v>
      </c>
      <c r="D3" s="32">
        <v>91048.606777921494</v>
      </c>
      <c r="E3" s="32">
        <v>72319.712778443398</v>
      </c>
      <c r="F3" s="32">
        <v>18728.893999478099</v>
      </c>
      <c r="G3" s="32">
        <v>72319.712778443398</v>
      </c>
      <c r="H3" s="32">
        <v>0.205702148141159</v>
      </c>
    </row>
    <row r="4" spans="1:8" ht="14.25" x14ac:dyDescent="0.2">
      <c r="A4" s="32">
        <v>3</v>
      </c>
      <c r="B4" s="33">
        <v>14</v>
      </c>
      <c r="C4" s="32">
        <v>124114</v>
      </c>
      <c r="D4" s="32">
        <v>162570.76021111099</v>
      </c>
      <c r="E4" s="32">
        <v>117696.791452137</v>
      </c>
      <c r="F4" s="32">
        <v>44873.968758974399</v>
      </c>
      <c r="G4" s="32">
        <v>117696.791452137</v>
      </c>
      <c r="H4" s="32">
        <v>0.27602730466845299</v>
      </c>
    </row>
    <row r="5" spans="1:8" ht="14.25" x14ac:dyDescent="0.2">
      <c r="A5" s="32">
        <v>4</v>
      </c>
      <c r="B5" s="33">
        <v>15</v>
      </c>
      <c r="C5" s="32">
        <v>4460</v>
      </c>
      <c r="D5" s="32">
        <v>45874.743209401699</v>
      </c>
      <c r="E5" s="32">
        <v>35988.205528205101</v>
      </c>
      <c r="F5" s="32">
        <v>9886.5376811965798</v>
      </c>
      <c r="G5" s="32">
        <v>35988.205528205101</v>
      </c>
      <c r="H5" s="32">
        <v>0.215511564524036</v>
      </c>
    </row>
    <row r="6" spans="1:8" ht="14.25" x14ac:dyDescent="0.2">
      <c r="A6" s="32">
        <v>5</v>
      </c>
      <c r="B6" s="33">
        <v>16</v>
      </c>
      <c r="C6" s="32">
        <v>3567</v>
      </c>
      <c r="D6" s="32">
        <v>100855.640342735</v>
      </c>
      <c r="E6" s="32">
        <v>88694.173061538502</v>
      </c>
      <c r="F6" s="32">
        <v>12161.467281196599</v>
      </c>
      <c r="G6" s="32">
        <v>88694.173061538502</v>
      </c>
      <c r="H6" s="32">
        <v>0.12058291672997801</v>
      </c>
    </row>
    <row r="7" spans="1:8" ht="14.25" x14ac:dyDescent="0.2">
      <c r="A7" s="32">
        <v>6</v>
      </c>
      <c r="B7" s="33">
        <v>17</v>
      </c>
      <c r="C7" s="32">
        <v>23460</v>
      </c>
      <c r="D7" s="32">
        <v>234531.948434188</v>
      </c>
      <c r="E7" s="32">
        <v>180708.07269145301</v>
      </c>
      <c r="F7" s="32">
        <v>53823.875742734999</v>
      </c>
      <c r="G7" s="32">
        <v>180708.07269145301</v>
      </c>
      <c r="H7" s="32">
        <v>0.229494856040215</v>
      </c>
    </row>
    <row r="8" spans="1:8" ht="14.25" x14ac:dyDescent="0.2">
      <c r="A8" s="32">
        <v>7</v>
      </c>
      <c r="B8" s="33">
        <v>18</v>
      </c>
      <c r="C8" s="32">
        <v>54021</v>
      </c>
      <c r="D8" s="32">
        <v>115125.89264700899</v>
      </c>
      <c r="E8" s="32">
        <v>93601.076744444406</v>
      </c>
      <c r="F8" s="32">
        <v>21524.8159025641</v>
      </c>
      <c r="G8" s="32">
        <v>93601.076744444406</v>
      </c>
      <c r="H8" s="32">
        <v>0.186967635235299</v>
      </c>
    </row>
    <row r="9" spans="1:8" ht="14.25" x14ac:dyDescent="0.2">
      <c r="A9" s="32">
        <v>8</v>
      </c>
      <c r="B9" s="33">
        <v>19</v>
      </c>
      <c r="C9" s="32">
        <v>15480</v>
      </c>
      <c r="D9" s="32">
        <v>90821.548629059806</v>
      </c>
      <c r="E9" s="32">
        <v>75348.556050427404</v>
      </c>
      <c r="F9" s="32">
        <v>15472.9925786325</v>
      </c>
      <c r="G9" s="32">
        <v>75348.556050427404</v>
      </c>
      <c r="H9" s="32">
        <v>0.17036697581350899</v>
      </c>
    </row>
    <row r="10" spans="1:8" ht="14.25" x14ac:dyDescent="0.2">
      <c r="A10" s="32">
        <v>9</v>
      </c>
      <c r="B10" s="33">
        <v>21</v>
      </c>
      <c r="C10" s="32">
        <v>233183</v>
      </c>
      <c r="D10" s="32">
        <v>885876.49401196605</v>
      </c>
      <c r="E10" s="32">
        <v>831356.09808888903</v>
      </c>
      <c r="F10" s="32">
        <v>54520.395923076903</v>
      </c>
      <c r="G10" s="32">
        <v>831356.09808888903</v>
      </c>
      <c r="H10" s="35">
        <v>6.1544014647193598E-2</v>
      </c>
    </row>
    <row r="11" spans="1:8" ht="14.25" x14ac:dyDescent="0.2">
      <c r="A11" s="32">
        <v>10</v>
      </c>
      <c r="B11" s="33">
        <v>22</v>
      </c>
      <c r="C11" s="32">
        <v>34550</v>
      </c>
      <c r="D11" s="32">
        <v>482173.10148632497</v>
      </c>
      <c r="E11" s="32">
        <v>418889.44248119701</v>
      </c>
      <c r="F11" s="32">
        <v>63283.659005128196</v>
      </c>
      <c r="G11" s="32">
        <v>418889.44248119701</v>
      </c>
      <c r="H11" s="32">
        <v>0.13124676347571601</v>
      </c>
    </row>
    <row r="12" spans="1:8" ht="14.25" x14ac:dyDescent="0.2">
      <c r="A12" s="32">
        <v>11</v>
      </c>
      <c r="B12" s="33">
        <v>23</v>
      </c>
      <c r="C12" s="32">
        <v>286195.22899999999</v>
      </c>
      <c r="D12" s="32">
        <v>1659351.0189723501</v>
      </c>
      <c r="E12" s="32">
        <v>1425379.9591455201</v>
      </c>
      <c r="F12" s="32">
        <v>233971.05982683599</v>
      </c>
      <c r="G12" s="32">
        <v>1425379.9591455201</v>
      </c>
      <c r="H12" s="32">
        <v>0.14100154647913801</v>
      </c>
    </row>
    <row r="13" spans="1:8" ht="14.25" x14ac:dyDescent="0.2">
      <c r="A13" s="32">
        <v>12</v>
      </c>
      <c r="B13" s="33">
        <v>24</v>
      </c>
      <c r="C13" s="32">
        <v>15634</v>
      </c>
      <c r="D13" s="32">
        <v>396827.17378205102</v>
      </c>
      <c r="E13" s="32">
        <v>351246.782987179</v>
      </c>
      <c r="F13" s="32">
        <v>45580.390794871797</v>
      </c>
      <c r="G13" s="32">
        <v>351246.782987179</v>
      </c>
      <c r="H13" s="32">
        <v>0.114862070458677</v>
      </c>
    </row>
    <row r="14" spans="1:8" ht="14.25" x14ac:dyDescent="0.2">
      <c r="A14" s="32">
        <v>13</v>
      </c>
      <c r="B14" s="33">
        <v>25</v>
      </c>
      <c r="C14" s="32">
        <v>95604</v>
      </c>
      <c r="D14" s="32">
        <v>853308.51910000003</v>
      </c>
      <c r="E14" s="32">
        <v>770318.26659999997</v>
      </c>
      <c r="F14" s="32">
        <v>82990.252500000002</v>
      </c>
      <c r="G14" s="32">
        <v>770318.26659999997</v>
      </c>
      <c r="H14" s="32">
        <v>9.7257030303097597E-2</v>
      </c>
    </row>
    <row r="15" spans="1:8" ht="14.25" x14ac:dyDescent="0.2">
      <c r="A15" s="32">
        <v>14</v>
      </c>
      <c r="B15" s="33">
        <v>26</v>
      </c>
      <c r="C15" s="32">
        <v>68077</v>
      </c>
      <c r="D15" s="32">
        <v>343618.58964086702</v>
      </c>
      <c r="E15" s="32">
        <v>298940.89740565</v>
      </c>
      <c r="F15" s="32">
        <v>44677.692235216702</v>
      </c>
      <c r="G15" s="32">
        <v>298940.89740565</v>
      </c>
      <c r="H15" s="32">
        <v>0.13002117342345099</v>
      </c>
    </row>
    <row r="16" spans="1:8" ht="14.25" x14ac:dyDescent="0.2">
      <c r="A16" s="32">
        <v>15</v>
      </c>
      <c r="B16" s="33">
        <v>27</v>
      </c>
      <c r="C16" s="32">
        <v>196594.26699999999</v>
      </c>
      <c r="D16" s="32">
        <v>1333877.2357000001</v>
      </c>
      <c r="E16" s="32">
        <v>1157091.4553</v>
      </c>
      <c r="F16" s="32">
        <v>176785.78039999999</v>
      </c>
      <c r="G16" s="32">
        <v>1157091.4553</v>
      </c>
      <c r="H16" s="32">
        <v>0.132535270614484</v>
      </c>
    </row>
    <row r="17" spans="1:8" ht="14.25" x14ac:dyDescent="0.2">
      <c r="A17" s="32">
        <v>16</v>
      </c>
      <c r="B17" s="33">
        <v>29</v>
      </c>
      <c r="C17" s="32">
        <v>195001</v>
      </c>
      <c r="D17" s="32">
        <v>2435408.6301282099</v>
      </c>
      <c r="E17" s="32">
        <v>2201497.6310068402</v>
      </c>
      <c r="F17" s="32">
        <v>233910.99912136799</v>
      </c>
      <c r="G17" s="32">
        <v>2201497.6310068402</v>
      </c>
      <c r="H17" s="32">
        <v>9.60458939940005E-2</v>
      </c>
    </row>
    <row r="18" spans="1:8" ht="14.25" x14ac:dyDescent="0.2">
      <c r="A18" s="32">
        <v>17</v>
      </c>
      <c r="B18" s="33">
        <v>31</v>
      </c>
      <c r="C18" s="32">
        <v>27162.899000000001</v>
      </c>
      <c r="D18" s="32">
        <v>244063.70930967401</v>
      </c>
      <c r="E18" s="32">
        <v>197905.41980486899</v>
      </c>
      <c r="F18" s="32">
        <v>46158.2895048051</v>
      </c>
      <c r="G18" s="32">
        <v>197905.41980486899</v>
      </c>
      <c r="H18" s="32">
        <v>0.18912393667769101</v>
      </c>
    </row>
    <row r="19" spans="1:8" ht="14.25" x14ac:dyDescent="0.2">
      <c r="A19" s="32">
        <v>18</v>
      </c>
      <c r="B19" s="33">
        <v>32</v>
      </c>
      <c r="C19" s="32">
        <v>16984.078000000001</v>
      </c>
      <c r="D19" s="32">
        <v>239470.30321625399</v>
      </c>
      <c r="E19" s="32">
        <v>216441.414224337</v>
      </c>
      <c r="F19" s="32">
        <v>23028.8889919176</v>
      </c>
      <c r="G19" s="32">
        <v>216441.414224337</v>
      </c>
      <c r="H19" s="32">
        <v>9.6165949107774498E-2</v>
      </c>
    </row>
    <row r="20" spans="1:8" ht="14.25" x14ac:dyDescent="0.2">
      <c r="A20" s="32">
        <v>19</v>
      </c>
      <c r="B20" s="33">
        <v>33</v>
      </c>
      <c r="C20" s="32">
        <v>48808.23</v>
      </c>
      <c r="D20" s="32">
        <v>585873.72267526702</v>
      </c>
      <c r="E20" s="32">
        <v>444371.77388850797</v>
      </c>
      <c r="F20" s="32">
        <v>141501.94878675899</v>
      </c>
      <c r="G20" s="32">
        <v>444371.77388850797</v>
      </c>
      <c r="H20" s="32">
        <v>0.24152294822273401</v>
      </c>
    </row>
    <row r="21" spans="1:8" ht="14.25" x14ac:dyDescent="0.2">
      <c r="A21" s="32">
        <v>20</v>
      </c>
      <c r="B21" s="33">
        <v>34</v>
      </c>
      <c r="C21" s="32">
        <v>42386.851000000002</v>
      </c>
      <c r="D21" s="32">
        <v>219041.34444051099</v>
      </c>
      <c r="E21" s="32">
        <v>157999.10862609599</v>
      </c>
      <c r="F21" s="32">
        <v>61042.2358144151</v>
      </c>
      <c r="G21" s="32">
        <v>157999.10862609599</v>
      </c>
      <c r="H21" s="32">
        <v>0.27867905929053199</v>
      </c>
    </row>
    <row r="22" spans="1:8" ht="14.25" x14ac:dyDescent="0.2">
      <c r="A22" s="32">
        <v>21</v>
      </c>
      <c r="B22" s="33">
        <v>35</v>
      </c>
      <c r="C22" s="32">
        <v>33006.273999999998</v>
      </c>
      <c r="D22" s="32">
        <v>917731.29810885002</v>
      </c>
      <c r="E22" s="32">
        <v>875978.00680265506</v>
      </c>
      <c r="F22" s="32">
        <v>41753.291306194697</v>
      </c>
      <c r="G22" s="32">
        <v>875978.00680265506</v>
      </c>
      <c r="H22" s="32">
        <v>4.5496205035433397E-2</v>
      </c>
    </row>
    <row r="23" spans="1:8" ht="14.25" x14ac:dyDescent="0.2">
      <c r="A23" s="32">
        <v>22</v>
      </c>
      <c r="B23" s="33">
        <v>36</v>
      </c>
      <c r="C23" s="32">
        <v>122029.57799999999</v>
      </c>
      <c r="D23" s="32">
        <v>632936.98825398204</v>
      </c>
      <c r="E23" s="32">
        <v>529301.69691028399</v>
      </c>
      <c r="F23" s="32">
        <v>103635.29134369901</v>
      </c>
      <c r="G23" s="32">
        <v>529301.69691028399</v>
      </c>
      <c r="H23" s="32">
        <v>0.16373713855716801</v>
      </c>
    </row>
    <row r="24" spans="1:8" ht="14.25" x14ac:dyDescent="0.2">
      <c r="A24" s="32">
        <v>23</v>
      </c>
      <c r="B24" s="33">
        <v>37</v>
      </c>
      <c r="C24" s="32">
        <v>145189.57199999999</v>
      </c>
      <c r="D24" s="32">
        <v>1190688.7218557501</v>
      </c>
      <c r="E24" s="32">
        <v>1035865.8112202201</v>
      </c>
      <c r="F24" s="32">
        <v>154822.910635537</v>
      </c>
      <c r="G24" s="32">
        <v>1035865.8112202201</v>
      </c>
      <c r="H24" s="32">
        <v>0.13002803150284101</v>
      </c>
    </row>
    <row r="25" spans="1:8" ht="14.25" x14ac:dyDescent="0.2">
      <c r="A25" s="32">
        <v>24</v>
      </c>
      <c r="B25" s="33">
        <v>38</v>
      </c>
      <c r="C25" s="32">
        <v>133484.09700000001</v>
      </c>
      <c r="D25" s="32">
        <v>686283.14839026495</v>
      </c>
      <c r="E25" s="32">
        <v>649354.587773451</v>
      </c>
      <c r="F25" s="32">
        <v>36928.560616814197</v>
      </c>
      <c r="G25" s="32">
        <v>649354.587773451</v>
      </c>
      <c r="H25" s="32">
        <v>5.3809510991830699E-2</v>
      </c>
    </row>
    <row r="26" spans="1:8" ht="14.25" x14ac:dyDescent="0.2">
      <c r="A26" s="32">
        <v>25</v>
      </c>
      <c r="B26" s="33">
        <v>39</v>
      </c>
      <c r="C26" s="32">
        <v>64777.546999999999</v>
      </c>
      <c r="D26" s="32">
        <v>108431.590055518</v>
      </c>
      <c r="E26" s="32">
        <v>79622.181857680902</v>
      </c>
      <c r="F26" s="32">
        <v>28809.408197836801</v>
      </c>
      <c r="G26" s="32">
        <v>79622.181857680902</v>
      </c>
      <c r="H26" s="32">
        <v>0.26569202003849801</v>
      </c>
    </row>
    <row r="27" spans="1:8" ht="14.25" x14ac:dyDescent="0.2">
      <c r="A27" s="32">
        <v>26</v>
      </c>
      <c r="B27" s="33">
        <v>42</v>
      </c>
      <c r="C27" s="32">
        <v>6785.2529999999997</v>
      </c>
      <c r="D27" s="32">
        <v>142284.01319999999</v>
      </c>
      <c r="E27" s="32">
        <v>116370.0533</v>
      </c>
      <c r="F27" s="32">
        <v>25913.959900000002</v>
      </c>
      <c r="G27" s="32">
        <v>116370.0533</v>
      </c>
      <c r="H27" s="32">
        <v>0.18212840161863</v>
      </c>
    </row>
    <row r="28" spans="1:8" ht="14.25" x14ac:dyDescent="0.2">
      <c r="A28" s="32">
        <v>27</v>
      </c>
      <c r="B28" s="33">
        <v>75</v>
      </c>
      <c r="C28" s="32">
        <v>319</v>
      </c>
      <c r="D28" s="32">
        <v>115155.128236752</v>
      </c>
      <c r="E28" s="32">
        <v>107244.51341880301</v>
      </c>
      <c r="F28" s="32">
        <v>7910.61481794872</v>
      </c>
      <c r="G28" s="32">
        <v>107244.51341880301</v>
      </c>
      <c r="H28" s="32">
        <v>6.8695289033806298E-2</v>
      </c>
    </row>
    <row r="29" spans="1:8" ht="14.25" x14ac:dyDescent="0.2">
      <c r="A29" s="32">
        <v>28</v>
      </c>
      <c r="B29" s="33">
        <v>76</v>
      </c>
      <c r="C29" s="32">
        <v>2240</v>
      </c>
      <c r="D29" s="32">
        <v>311173.77354615403</v>
      </c>
      <c r="E29" s="32">
        <v>294229.918916239</v>
      </c>
      <c r="F29" s="32">
        <v>16943.854629914498</v>
      </c>
      <c r="G29" s="32">
        <v>294229.918916239</v>
      </c>
      <c r="H29" s="32">
        <v>5.44514225502407E-2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12294.036003327999</v>
      </c>
      <c r="E30" s="32">
        <v>11496.133454352899</v>
      </c>
      <c r="F30" s="32">
        <v>797.902548975115</v>
      </c>
      <c r="G30" s="32">
        <v>11496.133454352899</v>
      </c>
      <c r="H30" s="32">
        <v>6.4901595274255E-2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59</v>
      </c>
      <c r="D32" s="37">
        <v>70147.08</v>
      </c>
      <c r="E32" s="37">
        <v>67265.259999999995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62</v>
      </c>
      <c r="D33" s="37">
        <v>149928.43</v>
      </c>
      <c r="E33" s="37">
        <v>157884.79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91</v>
      </c>
      <c r="D34" s="37">
        <v>238679.57</v>
      </c>
      <c r="E34" s="37">
        <v>260998.33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101</v>
      </c>
      <c r="D35" s="37">
        <v>168789.88</v>
      </c>
      <c r="E35" s="37">
        <v>205606.19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206</v>
      </c>
      <c r="D36" s="37">
        <v>67.73</v>
      </c>
      <c r="E36" s="37">
        <v>17.510000000000002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38</v>
      </c>
      <c r="D37" s="37">
        <v>54016.28</v>
      </c>
      <c r="E37" s="37">
        <v>52551.33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48</v>
      </c>
      <c r="D38" s="37">
        <v>67461.59</v>
      </c>
      <c r="E38" s="37">
        <v>58495.32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2015-08-05T00:10:25Z</dcterms:modified>
</cp:coreProperties>
</file>