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<sst xmlns="http://schemas.openxmlformats.org/spreadsheetml/2006/main" count="117" uniqueCount="75">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</sst>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6" sqref="C26:D26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17304374.404900003</v>
      </c>
      <c r="F3" s="25">
        <f>RA!I7</f>
        <v>1494060.0421</v>
      </c>
      <c r="G3" s="16">
        <f>SUM(G4:G40)</f>
        <v>15810314.362800002</v>
      </c>
      <c r="H3" s="27">
        <f>RA!J7</f>
        <v>8.6340020571731007</v>
      </c>
      <c r="I3" s="20">
        <f>SUM(I4:I40)</f>
        <v>17304379.536985219</v>
      </c>
      <c r="J3" s="21">
        <f>SUM(J4:J40)</f>
        <v>15810314.393169973</v>
      </c>
      <c r="K3" s="22">
        <f>E3-I3</f>
        <v>-5.1320852153003216</v>
      </c>
      <c r="L3" s="22">
        <f>G3-J3</f>
        <v>-3.0369970947504044E-2</v>
      </c>
    </row>
    <row r="4" spans="1:13" x14ac:dyDescent="0.15">
      <c r="A4" s="44">
        <f>RA!A8</f>
        <v>42223</v>
      </c>
      <c r="B4" s="12">
        <v>12</v>
      </c>
      <c r="C4" s="42" t="s">
        <v>6</v>
      </c>
      <c r="D4" s="42"/>
      <c r="E4" s="15">
        <f>VLOOKUP(C4,RA!B8:D36,3,0)</f>
        <v>542424.30590000004</v>
      </c>
      <c r="F4" s="25">
        <f>VLOOKUP(C4,RA!B8:I39,8,0)</f>
        <v>114786.9106</v>
      </c>
      <c r="G4" s="16">
        <f t="shared" ref="G4:G40" si="0">E4-F4</f>
        <v>427637.39530000003</v>
      </c>
      <c r="H4" s="27">
        <f>RA!J8</f>
        <v>21.161830204039902</v>
      </c>
      <c r="I4" s="20">
        <f>VLOOKUP(B4,RMS!B:D,3,FALSE)</f>
        <v>542424.80625299097</v>
      </c>
      <c r="J4" s="21">
        <f>VLOOKUP(B4,RMS!B:E,4,FALSE)</f>
        <v>427637.40657093999</v>
      </c>
      <c r="K4" s="22">
        <f t="shared" ref="K4:K40" si="1">E4-I4</f>
        <v>-0.50035299092996866</v>
      </c>
      <c r="L4" s="22">
        <f t="shared" ref="L4:L40" si="2">G4-J4</f>
        <v>-1.1270939954556525E-2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93460.346600000004</v>
      </c>
      <c r="F5" s="25">
        <f>VLOOKUP(C5,RA!B9:I40,8,0)</f>
        <v>19229.5275</v>
      </c>
      <c r="G5" s="16">
        <f t="shared" si="0"/>
        <v>74230.819100000008</v>
      </c>
      <c r="H5" s="27">
        <f>RA!J9</f>
        <v>20.575065468460402</v>
      </c>
      <c r="I5" s="20">
        <f>VLOOKUP(B5,RMS!B:D,3,FALSE)</f>
        <v>93460.379654080607</v>
      </c>
      <c r="J5" s="21">
        <f>VLOOKUP(B5,RMS!B:E,4,FALSE)</f>
        <v>74230.8126624461</v>
      </c>
      <c r="K5" s="22">
        <f t="shared" si="1"/>
        <v>-3.3054080602596514E-2</v>
      </c>
      <c r="L5" s="22">
        <f t="shared" si="2"/>
        <v>6.4375539077445865E-3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165353.95439999999</v>
      </c>
      <c r="F6" s="25">
        <f>VLOOKUP(C6,RA!B10:I41,8,0)</f>
        <v>39609.969799999999</v>
      </c>
      <c r="G6" s="16">
        <f t="shared" si="0"/>
        <v>125743.9846</v>
      </c>
      <c r="H6" s="27">
        <f>RA!J10</f>
        <v>23.954655299129598</v>
      </c>
      <c r="I6" s="20">
        <f>VLOOKUP(B6,RMS!B:D,3,FALSE)</f>
        <v>165356.25358632501</v>
      </c>
      <c r="J6" s="21">
        <f>VLOOKUP(B6,RMS!B:E,4,FALSE)</f>
        <v>125743.984905983</v>
      </c>
      <c r="K6" s="22">
        <f>E6-I6</f>
        <v>-2.2991863250208553</v>
      </c>
      <c r="L6" s="22">
        <f t="shared" si="2"/>
        <v>-3.0598300509154797E-4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43776.004099999998</v>
      </c>
      <c r="F7" s="25">
        <f>VLOOKUP(C7,RA!B11:I42,8,0)</f>
        <v>8171.0550000000003</v>
      </c>
      <c r="G7" s="16">
        <f t="shared" si="0"/>
        <v>35604.949099999998</v>
      </c>
      <c r="H7" s="27">
        <f>RA!J11</f>
        <v>18.665602692594799</v>
      </c>
      <c r="I7" s="20">
        <f>VLOOKUP(B7,RMS!B:D,3,FALSE)</f>
        <v>43776.046858974398</v>
      </c>
      <c r="J7" s="21">
        <f>VLOOKUP(B7,RMS!B:E,4,FALSE)</f>
        <v>35604.948763247899</v>
      </c>
      <c r="K7" s="22">
        <f t="shared" si="1"/>
        <v>-4.2758974399475846E-2</v>
      </c>
      <c r="L7" s="22">
        <f t="shared" si="2"/>
        <v>3.3675209851935506E-4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93149.362099999998</v>
      </c>
      <c r="F8" s="25">
        <f>VLOOKUP(C8,RA!B12:I43,8,0)</f>
        <v>8047.5135</v>
      </c>
      <c r="G8" s="16">
        <f t="shared" si="0"/>
        <v>85101.848599999998</v>
      </c>
      <c r="H8" s="27">
        <f>RA!J12</f>
        <v>8.6393651213205693</v>
      </c>
      <c r="I8" s="20">
        <f>VLOOKUP(B8,RMS!B:D,3,FALSE)</f>
        <v>93149.374510256399</v>
      </c>
      <c r="J8" s="21">
        <f>VLOOKUP(B8,RMS!B:E,4,FALSE)</f>
        <v>85101.848326495703</v>
      </c>
      <c r="K8" s="22">
        <f t="shared" si="1"/>
        <v>-1.2410256400471553E-2</v>
      </c>
      <c r="L8" s="22">
        <f t="shared" si="2"/>
        <v>2.7350429445505142E-4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237809.32310000001</v>
      </c>
      <c r="F9" s="25">
        <f>VLOOKUP(C9,RA!B13:I44,8,0)</f>
        <v>53524.406900000002</v>
      </c>
      <c r="G9" s="16">
        <f t="shared" si="0"/>
        <v>184284.91620000001</v>
      </c>
      <c r="H9" s="27">
        <f>RA!J13</f>
        <v>22.507278605512301</v>
      </c>
      <c r="I9" s="20">
        <f>VLOOKUP(B9,RMS!B:D,3,FALSE)</f>
        <v>237809.462904274</v>
      </c>
      <c r="J9" s="21">
        <f>VLOOKUP(B9,RMS!B:E,4,FALSE)</f>
        <v>184284.91546068399</v>
      </c>
      <c r="K9" s="22">
        <f t="shared" si="1"/>
        <v>-0.13980427398928441</v>
      </c>
      <c r="L9" s="22">
        <f t="shared" si="2"/>
        <v>7.3931601946242154E-4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170725.34450000001</v>
      </c>
      <c r="F10" s="25">
        <f>VLOOKUP(C10,RA!B14:I45,8,0)</f>
        <v>-99808.484299999996</v>
      </c>
      <c r="G10" s="16">
        <f t="shared" si="0"/>
        <v>270533.82880000002</v>
      </c>
      <c r="H10" s="27">
        <f>RA!J14</f>
        <v>-58.461433826540002</v>
      </c>
      <c r="I10" s="20">
        <f>VLOOKUP(B10,RMS!B:D,3,FALSE)</f>
        <v>170725.390089744</v>
      </c>
      <c r="J10" s="21">
        <f>VLOOKUP(B10,RMS!B:E,4,FALSE)</f>
        <v>270533.82655555598</v>
      </c>
      <c r="K10" s="22">
        <f t="shared" si="1"/>
        <v>-4.5589743996970356E-2</v>
      </c>
      <c r="L10" s="22">
        <f t="shared" si="2"/>
        <v>2.2444440401159227E-3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95953.463300000003</v>
      </c>
      <c r="F11" s="25">
        <f>VLOOKUP(C11,RA!B15:I46,8,0)</f>
        <v>15539.983700000001</v>
      </c>
      <c r="G11" s="16">
        <f t="shared" si="0"/>
        <v>80413.479600000006</v>
      </c>
      <c r="H11" s="27">
        <f>RA!J15</f>
        <v>16.195333826996901</v>
      </c>
      <c r="I11" s="20">
        <f>VLOOKUP(B11,RMS!B:D,3,FALSE)</f>
        <v>95953.4883923077</v>
      </c>
      <c r="J11" s="21">
        <f>VLOOKUP(B11,RMS!B:E,4,FALSE)</f>
        <v>80413.479939316196</v>
      </c>
      <c r="K11" s="22">
        <f t="shared" si="1"/>
        <v>-2.5092307696468197E-2</v>
      </c>
      <c r="L11" s="22">
        <f t="shared" si="2"/>
        <v>-3.3931618963833898E-4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901330.86809999996</v>
      </c>
      <c r="F12" s="25">
        <f>VLOOKUP(C12,RA!B16:I47,8,0)</f>
        <v>52287.969599999997</v>
      </c>
      <c r="G12" s="16">
        <f t="shared" si="0"/>
        <v>849042.89850000001</v>
      </c>
      <c r="H12" s="27">
        <f>RA!J16</f>
        <v>5.8011959260002604</v>
      </c>
      <c r="I12" s="20">
        <f>VLOOKUP(B12,RMS!B:D,3,FALSE)</f>
        <v>901330.21588632499</v>
      </c>
      <c r="J12" s="21">
        <f>VLOOKUP(B12,RMS!B:E,4,FALSE)</f>
        <v>849042.89940427302</v>
      </c>
      <c r="K12" s="22">
        <f t="shared" si="1"/>
        <v>0.65221367496997118</v>
      </c>
      <c r="L12" s="22">
        <f t="shared" si="2"/>
        <v>-9.042730089277029E-4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525670.13650000002</v>
      </c>
      <c r="F13" s="25">
        <f>VLOOKUP(C13,RA!B17:I48,8,0)</f>
        <v>60601.286500000002</v>
      </c>
      <c r="G13" s="16">
        <f t="shared" si="0"/>
        <v>465068.85000000003</v>
      </c>
      <c r="H13" s="27">
        <f>RA!J17</f>
        <v>11.5283867756867</v>
      </c>
      <c r="I13" s="20">
        <f>VLOOKUP(B13,RMS!B:D,3,FALSE)</f>
        <v>525670.14169316203</v>
      </c>
      <c r="J13" s="21">
        <f>VLOOKUP(B13,RMS!B:E,4,FALSE)</f>
        <v>465068.84983504302</v>
      </c>
      <c r="K13" s="22">
        <f t="shared" si="1"/>
        <v>-5.1931620109826326E-3</v>
      </c>
      <c r="L13" s="22">
        <f t="shared" si="2"/>
        <v>1.6495701856911182E-4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1776421.8605</v>
      </c>
      <c r="F14" s="25">
        <f>VLOOKUP(C14,RA!B18:I49,8,0)</f>
        <v>221930.22820000001</v>
      </c>
      <c r="G14" s="16">
        <f t="shared" si="0"/>
        <v>1554491.6322999999</v>
      </c>
      <c r="H14" s="27">
        <f>RA!J18</f>
        <v>12.493103869906999</v>
      </c>
      <c r="I14" s="20">
        <f>VLOOKUP(B14,RMS!B:D,3,FALSE)</f>
        <v>1776422.1009845401</v>
      </c>
      <c r="J14" s="21">
        <f>VLOOKUP(B14,RMS!B:E,4,FALSE)</f>
        <v>1554491.61835848</v>
      </c>
      <c r="K14" s="22">
        <f t="shared" si="1"/>
        <v>-0.24048454011790454</v>
      </c>
      <c r="L14" s="22">
        <f t="shared" si="2"/>
        <v>1.3941519893705845E-2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507468.7267</v>
      </c>
      <c r="F15" s="25">
        <f>VLOOKUP(C15,RA!B19:I50,8,0)</f>
        <v>26429.6394</v>
      </c>
      <c r="G15" s="16">
        <f t="shared" si="0"/>
        <v>481039.08730000001</v>
      </c>
      <c r="H15" s="27">
        <f>RA!J19</f>
        <v>5.2081316560861497</v>
      </c>
      <c r="I15" s="20">
        <f>VLOOKUP(B15,RMS!B:D,3,FALSE)</f>
        <v>507468.760565812</v>
      </c>
      <c r="J15" s="21">
        <f>VLOOKUP(B15,RMS!B:E,4,FALSE)</f>
        <v>481039.08756495698</v>
      </c>
      <c r="K15" s="22">
        <f t="shared" si="1"/>
        <v>-3.3865812001749873E-2</v>
      </c>
      <c r="L15" s="22">
        <f t="shared" si="2"/>
        <v>-2.6495696511119604E-4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911785.51619999995</v>
      </c>
      <c r="F16" s="25">
        <f>VLOOKUP(C16,RA!B20:I51,8,0)</f>
        <v>77087.896200000003</v>
      </c>
      <c r="G16" s="16">
        <f t="shared" si="0"/>
        <v>834697.62</v>
      </c>
      <c r="H16" s="27">
        <f>RA!J20</f>
        <v>8.4546085488696008</v>
      </c>
      <c r="I16" s="20">
        <f>VLOOKUP(B16,RMS!B:D,3,FALSE)</f>
        <v>911785.44030000002</v>
      </c>
      <c r="J16" s="21">
        <f>VLOOKUP(B16,RMS!B:E,4,FALSE)</f>
        <v>834697.62</v>
      </c>
      <c r="K16" s="22">
        <f t="shared" si="1"/>
        <v>7.5899999937973917E-2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379009.55060000002</v>
      </c>
      <c r="F17" s="25">
        <f>VLOOKUP(C17,RA!B21:I52,8,0)</f>
        <v>35137.873</v>
      </c>
      <c r="G17" s="16">
        <f t="shared" si="0"/>
        <v>343871.6776</v>
      </c>
      <c r="H17" s="27">
        <f>RA!J21</f>
        <v>9.2709729726794894</v>
      </c>
      <c r="I17" s="20">
        <f>VLOOKUP(B17,RMS!B:D,3,FALSE)</f>
        <v>379009.599381582</v>
      </c>
      <c r="J17" s="21">
        <f>VLOOKUP(B17,RMS!B:E,4,FALSE)</f>
        <v>343871.67761118698</v>
      </c>
      <c r="K17" s="22">
        <f t="shared" si="1"/>
        <v>-4.8781581979710609E-2</v>
      </c>
      <c r="L17" s="22">
        <f t="shared" si="2"/>
        <v>-1.1186988558620214E-5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1402546.8167999999</v>
      </c>
      <c r="F18" s="25">
        <f>VLOOKUP(C18,RA!B22:I53,8,0)</f>
        <v>166769.53390000001</v>
      </c>
      <c r="G18" s="16">
        <f t="shared" si="0"/>
        <v>1235777.2829</v>
      </c>
      <c r="H18" s="27">
        <f>RA!J22</f>
        <v>11.890478941765</v>
      </c>
      <c r="I18" s="20">
        <f>VLOOKUP(B18,RMS!B:D,3,FALSE)</f>
        <v>1402548.2660000001</v>
      </c>
      <c r="J18" s="21">
        <f>VLOOKUP(B18,RMS!B:E,4,FALSE)</f>
        <v>1235777.2797999999</v>
      </c>
      <c r="K18" s="22">
        <f t="shared" si="1"/>
        <v>-1.4492000001482666</v>
      </c>
      <c r="L18" s="22">
        <f t="shared" si="2"/>
        <v>3.1000000890344381E-3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2584546.3446</v>
      </c>
      <c r="F19" s="25">
        <f>VLOOKUP(C19,RA!B23:I54,8,0)</f>
        <v>139300.61780000001</v>
      </c>
      <c r="G19" s="16">
        <f t="shared" si="0"/>
        <v>2445245.7267999998</v>
      </c>
      <c r="H19" s="27">
        <f>RA!J23</f>
        <v>5.3897512068625399</v>
      </c>
      <c r="I19" s="20">
        <f>VLOOKUP(B19,RMS!B:D,3,FALSE)</f>
        <v>2584547.3531529899</v>
      </c>
      <c r="J19" s="21">
        <f>VLOOKUP(B19,RMS!B:E,4,FALSE)</f>
        <v>2445245.7612068402</v>
      </c>
      <c r="K19" s="22">
        <f t="shared" si="1"/>
        <v>-1.0085529899224639</v>
      </c>
      <c r="L19" s="22">
        <f t="shared" si="2"/>
        <v>-3.4406840335577726E-2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292111.3101</v>
      </c>
      <c r="F20" s="25">
        <f>VLOOKUP(C20,RA!B24:I55,8,0)</f>
        <v>40194.1515</v>
      </c>
      <c r="G20" s="16">
        <f t="shared" si="0"/>
        <v>251917.1586</v>
      </c>
      <c r="H20" s="27">
        <f>RA!J24</f>
        <v>13.759875126451</v>
      </c>
      <c r="I20" s="20">
        <f>VLOOKUP(B20,RMS!B:D,3,FALSE)</f>
        <v>292111.43943297002</v>
      </c>
      <c r="J20" s="21">
        <f>VLOOKUP(B20,RMS!B:E,4,FALSE)</f>
        <v>251917.15485835701</v>
      </c>
      <c r="K20" s="22">
        <f t="shared" si="1"/>
        <v>-0.12933297001291066</v>
      </c>
      <c r="L20" s="22">
        <f t="shared" si="2"/>
        <v>3.7416429840959609E-3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275430.60369999998</v>
      </c>
      <c r="F21" s="25">
        <f>VLOOKUP(C21,RA!B25:I56,8,0)</f>
        <v>19160.478800000001</v>
      </c>
      <c r="G21" s="16">
        <f t="shared" si="0"/>
        <v>256270.12489999997</v>
      </c>
      <c r="H21" s="27">
        <f>RA!J25</f>
        <v>6.9565540439615301</v>
      </c>
      <c r="I21" s="20">
        <f>VLOOKUP(B21,RMS!B:D,3,FALSE)</f>
        <v>275430.58939876</v>
      </c>
      <c r="J21" s="21">
        <f>VLOOKUP(B21,RMS!B:E,4,FALSE)</f>
        <v>256270.12400218201</v>
      </c>
      <c r="K21" s="22">
        <f t="shared" si="1"/>
        <v>1.4301239978522062E-2</v>
      </c>
      <c r="L21" s="22">
        <f t="shared" si="2"/>
        <v>8.9781795395538211E-4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683498.19099999999</v>
      </c>
      <c r="F22" s="25">
        <f>VLOOKUP(C22,RA!B26:I57,8,0)</f>
        <v>119537.99189999999</v>
      </c>
      <c r="G22" s="16">
        <f t="shared" si="0"/>
        <v>563960.19909999997</v>
      </c>
      <c r="H22" s="27">
        <f>RA!J26</f>
        <v>17.489145322405101</v>
      </c>
      <c r="I22" s="20">
        <f>VLOOKUP(B22,RMS!B:D,3,FALSE)</f>
        <v>683498.20721744199</v>
      </c>
      <c r="J22" s="21">
        <f>VLOOKUP(B22,RMS!B:E,4,FALSE)</f>
        <v>563960.17655239406</v>
      </c>
      <c r="K22" s="22">
        <f t="shared" si="1"/>
        <v>-1.6217441996559501E-2</v>
      </c>
      <c r="L22" s="22">
        <f t="shared" si="2"/>
        <v>2.2547605913132429E-2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226923.00779999999</v>
      </c>
      <c r="F23" s="25">
        <f>VLOOKUP(C23,RA!B27:I58,8,0)</f>
        <v>62976.282800000001</v>
      </c>
      <c r="G23" s="16">
        <f t="shared" si="0"/>
        <v>163946.72499999998</v>
      </c>
      <c r="H23" s="27">
        <f>RA!J27</f>
        <v>27.752268670572398</v>
      </c>
      <c r="I23" s="20">
        <f>VLOOKUP(B23,RMS!B:D,3,FALSE)</f>
        <v>226922.958040617</v>
      </c>
      <c r="J23" s="21">
        <f>VLOOKUP(B23,RMS!B:E,4,FALSE)</f>
        <v>163946.73583785299</v>
      </c>
      <c r="K23" s="22">
        <f t="shared" si="1"/>
        <v>4.9759382993215695E-2</v>
      </c>
      <c r="L23" s="22">
        <f t="shared" si="2"/>
        <v>-1.0837853013072163E-2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943563.53249999997</v>
      </c>
      <c r="F24" s="25">
        <f>VLOOKUP(C24,RA!B28:I59,8,0)</f>
        <v>42131.9931</v>
      </c>
      <c r="G24" s="16">
        <f t="shared" si="0"/>
        <v>901431.53940000001</v>
      </c>
      <c r="H24" s="27">
        <f>RA!J28</f>
        <v>4.4651993902699898</v>
      </c>
      <c r="I24" s="20">
        <f>VLOOKUP(B24,RMS!B:D,3,FALSE)</f>
        <v>943563.53141150402</v>
      </c>
      <c r="J24" s="21">
        <f>VLOOKUP(B24,RMS!B:E,4,FALSE)</f>
        <v>901431.54607345106</v>
      </c>
      <c r="K24" s="22">
        <f t="shared" si="1"/>
        <v>1.0884959483519197E-3</v>
      </c>
      <c r="L24" s="22">
        <f t="shared" si="2"/>
        <v>-6.6734510473906994E-3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668612.36620000005</v>
      </c>
      <c r="F25" s="25">
        <f>VLOOKUP(C25,RA!B29:I60,8,0)</f>
        <v>102389.68210000001</v>
      </c>
      <c r="G25" s="16">
        <f t="shared" si="0"/>
        <v>566222.68410000007</v>
      </c>
      <c r="H25" s="27">
        <f>RA!J29</f>
        <v>15.313758356268901</v>
      </c>
      <c r="I25" s="20">
        <f>VLOOKUP(B25,RMS!B:D,3,FALSE)</f>
        <v>668612.36644690298</v>
      </c>
      <c r="J25" s="21">
        <f>VLOOKUP(B25,RMS!B:E,4,FALSE)</f>
        <v>566222.68710735999</v>
      </c>
      <c r="K25" s="22">
        <f t="shared" si="1"/>
        <v>-2.4690292775630951E-4</v>
      </c>
      <c r="L25" s="22">
        <f t="shared" si="2"/>
        <v>-3.0073599191382527E-3</v>
      </c>
      <c r="M25" s="34"/>
    </row>
    <row r="26" spans="1:13" x14ac:dyDescent="0.15">
      <c r="A26" s="44"/>
      <c r="B26" s="12">
        <v>37</v>
      </c>
      <c r="C26" s="42" t="s">
        <v>74</v>
      </c>
      <c r="D26" s="42"/>
      <c r="E26" s="15">
        <f>VLOOKUP(C26,RA!B30:D57,3,0)</f>
        <v>1326277.3049000001</v>
      </c>
      <c r="F26" s="25">
        <f>VLOOKUP(C26,RA!B30:I61,8,0)</f>
        <v>141487.09179999999</v>
      </c>
      <c r="G26" s="16">
        <f t="shared" si="0"/>
        <v>1184790.2131000001</v>
      </c>
      <c r="H26" s="27">
        <f>RA!J30</f>
        <v>10.667987100229199</v>
      </c>
      <c r="I26" s="20">
        <f>VLOOKUP(B26,RMS!B:D,3,FALSE)</f>
        <v>1326277.30444071</v>
      </c>
      <c r="J26" s="21">
        <f>VLOOKUP(B26,RMS!B:E,4,FALSE)</f>
        <v>1184790.2340797901</v>
      </c>
      <c r="K26" s="22">
        <f t="shared" si="1"/>
        <v>4.5929010957479477E-4</v>
      </c>
      <c r="L26" s="22">
        <f t="shared" si="2"/>
        <v>-2.0979790017008781E-2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728803.56389999995</v>
      </c>
      <c r="F27" s="25">
        <f>VLOOKUP(C27,RA!B31:I62,8,0)</f>
        <v>24722.927599999999</v>
      </c>
      <c r="G27" s="16">
        <f t="shared" si="0"/>
        <v>704080.6362999999</v>
      </c>
      <c r="H27" s="27">
        <f>RA!J31</f>
        <v>3.3922621711262999</v>
      </c>
      <c r="I27" s="20">
        <f>VLOOKUP(B27,RMS!B:D,3,FALSE)</f>
        <v>728803.47945221199</v>
      </c>
      <c r="J27" s="21">
        <f>VLOOKUP(B27,RMS!B:E,4,FALSE)</f>
        <v>704080.63507610594</v>
      </c>
      <c r="K27" s="22">
        <f t="shared" si="1"/>
        <v>8.4447787958197296E-2</v>
      </c>
      <c r="L27" s="22">
        <f t="shared" si="2"/>
        <v>1.2238939525559545E-3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114558.90850000001</v>
      </c>
      <c r="F28" s="25">
        <f>VLOOKUP(C28,RA!B32:I63,8,0)</f>
        <v>29369.535899999999</v>
      </c>
      <c r="G28" s="16">
        <f t="shared" si="0"/>
        <v>85189.372600000002</v>
      </c>
      <c r="H28" s="27">
        <f>RA!J32</f>
        <v>25.637059818879099</v>
      </c>
      <c r="I28" s="20">
        <f>VLOOKUP(B28,RMS!B:D,3,FALSE)</f>
        <v>114558.89166061601</v>
      </c>
      <c r="J28" s="21">
        <f>VLOOKUP(B28,RMS!B:E,4,FALSE)</f>
        <v>85189.379450075299</v>
      </c>
      <c r="K28" s="22">
        <f t="shared" si="1"/>
        <v>1.6839383999467827E-2</v>
      </c>
      <c r="L28" s="22">
        <f t="shared" si="2"/>
        <v>-6.850075296824798E-3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2.2124000000000001</v>
      </c>
      <c r="F29" s="25">
        <f>VLOOKUP(C29,RA!B33:I64,8,0)</f>
        <v>0</v>
      </c>
      <c r="G29" s="16">
        <f t="shared" si="0"/>
        <v>2.2124000000000001</v>
      </c>
      <c r="H29" s="27">
        <f>RA!J33</f>
        <v>0</v>
      </c>
      <c r="I29" s="20">
        <f>VLOOKUP(B29,RMS!B:D,3,FALSE)</f>
        <v>2.2124000000000001</v>
      </c>
      <c r="J29" s="21">
        <f>VLOOKUP(B29,RMS!B:E,4,FALSE)</f>
        <v>2.2124000000000001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201654.73579999999</v>
      </c>
      <c r="F30" s="25">
        <f>VLOOKUP(C30,RA!B34:I66,8,0)</f>
        <v>17370.9352</v>
      </c>
      <c r="G30" s="16">
        <f t="shared" si="0"/>
        <v>184283.80059999999</v>
      </c>
      <c r="H30" s="27">
        <f>RA!J34</f>
        <v>0</v>
      </c>
      <c r="I30" s="20">
        <f>VLOOKUP(B30,RMS!B:D,3,FALSE)</f>
        <v>201654.73629999999</v>
      </c>
      <c r="J30" s="21">
        <f>VLOOKUP(B30,RMS!B:E,4,FALSE)</f>
        <v>184283.7886</v>
      </c>
      <c r="K30" s="22">
        <f t="shared" si="1"/>
        <v>-4.999999946448952E-4</v>
      </c>
      <c r="L30" s="22">
        <f t="shared" si="2"/>
        <v>1.1999999987892807E-2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71499.199999999997</v>
      </c>
      <c r="F31" s="25">
        <f>VLOOKUP(C31,RA!B35:I67,8,0)</f>
        <v>2578.5700000000002</v>
      </c>
      <c r="G31" s="16">
        <f t="shared" si="0"/>
        <v>68920.62999999999</v>
      </c>
      <c r="H31" s="27">
        <f>RA!J35</f>
        <v>8.6141965032888699</v>
      </c>
      <c r="I31" s="20">
        <f>VLOOKUP(B31,RMS!B:D,3,FALSE)</f>
        <v>71499.199999999997</v>
      </c>
      <c r="J31" s="21">
        <f>VLOOKUP(B31,RMS!B:E,4,FALSE)</f>
        <v>68920.63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184391.93</v>
      </c>
      <c r="F32" s="25">
        <f>VLOOKUP(C32,RA!B34:I67,8,0)</f>
        <v>-16130.77</v>
      </c>
      <c r="G32" s="16">
        <f t="shared" si="0"/>
        <v>200522.69999999998</v>
      </c>
      <c r="H32" s="27">
        <f>RA!J35</f>
        <v>8.6141965032888699</v>
      </c>
      <c r="I32" s="20">
        <f>VLOOKUP(B32,RMS!B:D,3,FALSE)</f>
        <v>184391.93</v>
      </c>
      <c r="J32" s="21">
        <f>VLOOKUP(B32,RMS!B:E,4,FALSE)</f>
        <v>200522.7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342931.31</v>
      </c>
      <c r="F33" s="25">
        <f>VLOOKUP(C33,RA!B34:I68,8,0)</f>
        <v>-29400.27</v>
      </c>
      <c r="G33" s="16">
        <f t="shared" si="0"/>
        <v>372331.58</v>
      </c>
      <c r="H33" s="27">
        <f>RA!J34</f>
        <v>0</v>
      </c>
      <c r="I33" s="20">
        <f>VLOOKUP(B33,RMS!B:D,3,FALSE)</f>
        <v>342931.31</v>
      </c>
      <c r="J33" s="21">
        <f>VLOOKUP(B33,RMS!B:E,4,FALSE)</f>
        <v>372331.58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208848.9</v>
      </c>
      <c r="F34" s="25">
        <f>VLOOKUP(C34,RA!B35:I69,8,0)</f>
        <v>-33689.81</v>
      </c>
      <c r="G34" s="16">
        <f t="shared" si="0"/>
        <v>242538.71</v>
      </c>
      <c r="H34" s="27">
        <f>RA!J35</f>
        <v>8.6141965032888699</v>
      </c>
      <c r="I34" s="20">
        <f>VLOOKUP(B34,RMS!B:D,3,FALSE)</f>
        <v>208848.9</v>
      </c>
      <c r="J34" s="21">
        <f>VLOOKUP(B34,RMS!B:E,4,FALSE)</f>
        <v>242538.71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7.69</v>
      </c>
      <c r="F35" s="25">
        <f>VLOOKUP(C35,RA!B36:I70,8,0)</f>
        <v>7.69</v>
      </c>
      <c r="G35" s="16">
        <f t="shared" si="0"/>
        <v>0</v>
      </c>
      <c r="H35" s="27">
        <f>RA!J36</f>
        <v>3.60643196007788</v>
      </c>
      <c r="I35" s="20">
        <f>VLOOKUP(B35,RMS!B:D,3,FALSE)</f>
        <v>7.69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129451.28230000001</v>
      </c>
      <c r="F36" s="25">
        <f>VLOOKUP(C36,RA!B8:I70,8,0)</f>
        <v>8385.4105999999992</v>
      </c>
      <c r="G36" s="16">
        <f t="shared" si="0"/>
        <v>121065.8717</v>
      </c>
      <c r="H36" s="27">
        <f>RA!J36</f>
        <v>3.60643196007788</v>
      </c>
      <c r="I36" s="20">
        <f>VLOOKUP(B36,RMS!B:D,3,FALSE)</f>
        <v>129451.282051282</v>
      </c>
      <c r="J36" s="21">
        <f>VLOOKUP(B36,RMS!B:E,4,FALSE)</f>
        <v>121065.871794872</v>
      </c>
      <c r="K36" s="22">
        <f t="shared" si="1"/>
        <v>2.4871800269465894E-4</v>
      </c>
      <c r="L36" s="22">
        <f t="shared" si="2"/>
        <v>-9.4871997134760022E-5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340478.76010000001</v>
      </c>
      <c r="F37" s="25">
        <f>VLOOKUP(C37,RA!B8:I71,8,0)</f>
        <v>18233.9735</v>
      </c>
      <c r="G37" s="16">
        <f t="shared" si="0"/>
        <v>322244.78659999999</v>
      </c>
      <c r="H37" s="27">
        <f>RA!J37</f>
        <v>-8.7480889212450901</v>
      </c>
      <c r="I37" s="20">
        <f>VLOOKUP(B37,RMS!B:D,3,FALSE)</f>
        <v>340478.75688205101</v>
      </c>
      <c r="J37" s="21">
        <f>VLOOKUP(B37,RMS!B:E,4,FALSE)</f>
        <v>322244.78894102602</v>
      </c>
      <c r="K37" s="22">
        <f t="shared" si="1"/>
        <v>3.2179490081034601E-3</v>
      </c>
      <c r="L37" s="22">
        <f t="shared" si="2"/>
        <v>-2.3410260328091681E-3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67390.64</v>
      </c>
      <c r="F38" s="25">
        <f>VLOOKUP(C38,RA!B9:I72,8,0)</f>
        <v>-2626.68</v>
      </c>
      <c r="G38" s="16">
        <f t="shared" si="0"/>
        <v>70017.319999999992</v>
      </c>
      <c r="H38" s="27">
        <f>RA!J38</f>
        <v>-8.5732241830003808</v>
      </c>
      <c r="I38" s="20">
        <f>VLOOKUP(B38,RMS!B:D,3,FALSE)</f>
        <v>67390.64</v>
      </c>
      <c r="J38" s="21">
        <f>VLOOKUP(B38,RMS!B:E,4,FALSE)</f>
        <v>70017.320000000007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56253.87</v>
      </c>
      <c r="F39" s="25">
        <f>VLOOKUP(C39,RA!B10:I73,8,0)</f>
        <v>7578.45</v>
      </c>
      <c r="G39" s="16">
        <f t="shared" si="0"/>
        <v>48675.420000000006</v>
      </c>
      <c r="H39" s="27">
        <f>RA!J39</f>
        <v>-16.1311886248862</v>
      </c>
      <c r="I39" s="20">
        <f>VLOOKUP(B39,RMS!B:D,3,FALSE)</f>
        <v>56253.87</v>
      </c>
      <c r="J39" s="21">
        <f>VLOOKUP(B39,RMS!B:E,4,FALSE)</f>
        <v>48675.42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10253.161700000001</v>
      </c>
      <c r="F40" s="25">
        <f>VLOOKUP(C40,RA!B8:I74,8,0)</f>
        <v>1136.48</v>
      </c>
      <c r="G40" s="16">
        <f t="shared" si="0"/>
        <v>9116.681700000001</v>
      </c>
      <c r="H40" s="27">
        <f>RA!J40</f>
        <v>100</v>
      </c>
      <c r="I40" s="20">
        <f>VLOOKUP(B40,RMS!B:D,3,FALSE)</f>
        <v>10253.161636790001</v>
      </c>
      <c r="J40" s="21">
        <f>VLOOKUP(B40,RMS!B:E,4,FALSE)</f>
        <v>9116.6814310566497</v>
      </c>
      <c r="K40" s="22">
        <f t="shared" si="1"/>
        <v>6.3210000007529743E-5</v>
      </c>
      <c r="L40" s="22">
        <f t="shared" si="2"/>
        <v>2.6894335132965352E-4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17304374.404899999</v>
      </c>
      <c r="E7" s="68">
        <v>20307811.961300001</v>
      </c>
      <c r="F7" s="69">
        <v>85.210432506842395</v>
      </c>
      <c r="G7" s="68">
        <v>17293086.2947</v>
      </c>
      <c r="H7" s="69">
        <v>6.5275278268028994E-2</v>
      </c>
      <c r="I7" s="68">
        <v>1494060.0421</v>
      </c>
      <c r="J7" s="69">
        <v>8.6340020571731007</v>
      </c>
      <c r="K7" s="68">
        <v>1564069.0937000001</v>
      </c>
      <c r="L7" s="69">
        <v>9.0444763129376007</v>
      </c>
      <c r="M7" s="69">
        <v>-4.4760843291382003E-2</v>
      </c>
      <c r="N7" s="68">
        <v>145264041.80219999</v>
      </c>
      <c r="O7" s="68">
        <v>4897414930.8910999</v>
      </c>
      <c r="P7" s="68">
        <v>1007846</v>
      </c>
      <c r="Q7" s="68">
        <v>1008631</v>
      </c>
      <c r="R7" s="69">
        <v>-7.7828264251245005E-2</v>
      </c>
      <c r="S7" s="68">
        <v>17.1696612427891</v>
      </c>
      <c r="T7" s="68">
        <v>16.570967819946102</v>
      </c>
      <c r="U7" s="70">
        <v>3.4869262379562902</v>
      </c>
      <c r="V7" s="58"/>
      <c r="W7" s="58"/>
    </row>
    <row r="8" spans="1:23" ht="14.25" thickBot="1" x14ac:dyDescent="0.2">
      <c r="A8" s="55">
        <v>42223</v>
      </c>
      <c r="B8" s="45" t="s">
        <v>6</v>
      </c>
      <c r="C8" s="46"/>
      <c r="D8" s="71">
        <v>542424.30590000004</v>
      </c>
      <c r="E8" s="71">
        <v>774474.21779999998</v>
      </c>
      <c r="F8" s="72">
        <v>70.037748634270898</v>
      </c>
      <c r="G8" s="71">
        <v>548362.41119999997</v>
      </c>
      <c r="H8" s="72">
        <v>-1.0828797121606799</v>
      </c>
      <c r="I8" s="71">
        <v>114786.9106</v>
      </c>
      <c r="J8" s="72">
        <v>21.161830204039902</v>
      </c>
      <c r="K8" s="71">
        <v>131256.16020000001</v>
      </c>
      <c r="L8" s="72">
        <v>23.9360243370379</v>
      </c>
      <c r="M8" s="72">
        <v>-0.12547410784305399</v>
      </c>
      <c r="N8" s="71">
        <v>4447241.2534999996</v>
      </c>
      <c r="O8" s="71">
        <v>175536942.22780001</v>
      </c>
      <c r="P8" s="71">
        <v>31215</v>
      </c>
      <c r="Q8" s="71">
        <v>32084</v>
      </c>
      <c r="R8" s="72">
        <v>-2.7085151477371898</v>
      </c>
      <c r="S8" s="71">
        <v>17.377040073682501</v>
      </c>
      <c r="T8" s="71">
        <v>17.064027518389199</v>
      </c>
      <c r="U8" s="73">
        <v>1.8012996112459601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93460.346600000004</v>
      </c>
      <c r="E9" s="71">
        <v>138654.50889999999</v>
      </c>
      <c r="F9" s="72">
        <v>67.405198245233606</v>
      </c>
      <c r="G9" s="71">
        <v>102731.6789</v>
      </c>
      <c r="H9" s="72">
        <v>-9.0248036431146001</v>
      </c>
      <c r="I9" s="71">
        <v>19229.5275</v>
      </c>
      <c r="J9" s="72">
        <v>20.575065468460402</v>
      </c>
      <c r="K9" s="71">
        <v>21605.147099999998</v>
      </c>
      <c r="L9" s="72">
        <v>21.030657078067101</v>
      </c>
      <c r="M9" s="72">
        <v>-0.10995618724577</v>
      </c>
      <c r="N9" s="71">
        <v>709263.81709999999</v>
      </c>
      <c r="O9" s="71">
        <v>27994302.422200002</v>
      </c>
      <c r="P9" s="71">
        <v>5545</v>
      </c>
      <c r="Q9" s="71">
        <v>5605</v>
      </c>
      <c r="R9" s="72">
        <v>-1.07047279214987</v>
      </c>
      <c r="S9" s="71">
        <v>16.854886672678099</v>
      </c>
      <c r="T9" s="71">
        <v>17.34635514719</v>
      </c>
      <c r="U9" s="73">
        <v>-2.9158812162682599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165353.95439999999</v>
      </c>
      <c r="E10" s="71">
        <v>200026.09</v>
      </c>
      <c r="F10" s="72">
        <v>82.666193395071602</v>
      </c>
      <c r="G10" s="71">
        <v>154075.42069999999</v>
      </c>
      <c r="H10" s="72">
        <v>7.3201381821701403</v>
      </c>
      <c r="I10" s="71">
        <v>39609.969799999999</v>
      </c>
      <c r="J10" s="72">
        <v>23.954655299129598</v>
      </c>
      <c r="K10" s="71">
        <v>41065.109700000001</v>
      </c>
      <c r="L10" s="72">
        <v>26.652602675645301</v>
      </c>
      <c r="M10" s="72">
        <v>-3.5434944911398002E-2</v>
      </c>
      <c r="N10" s="71">
        <v>1227000.9332999999</v>
      </c>
      <c r="O10" s="71">
        <v>45885566.303599998</v>
      </c>
      <c r="P10" s="71">
        <v>96081</v>
      </c>
      <c r="Q10" s="71">
        <v>95584</v>
      </c>
      <c r="R10" s="72">
        <v>0.51996149983259998</v>
      </c>
      <c r="S10" s="71">
        <v>1.7209849439535401</v>
      </c>
      <c r="T10" s="71">
        <v>1.7658869632992999</v>
      </c>
      <c r="U10" s="73">
        <v>-2.6090884469103202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43776.004099999998</v>
      </c>
      <c r="E11" s="71">
        <v>59574.697099999998</v>
      </c>
      <c r="F11" s="72">
        <v>73.480867265710401</v>
      </c>
      <c r="G11" s="71">
        <v>46777.199000000001</v>
      </c>
      <c r="H11" s="72">
        <v>-6.4159354646266902</v>
      </c>
      <c r="I11" s="71">
        <v>8171.0550000000003</v>
      </c>
      <c r="J11" s="72">
        <v>18.665602692594799</v>
      </c>
      <c r="K11" s="71">
        <v>10651.5599</v>
      </c>
      <c r="L11" s="72">
        <v>22.7708373474863</v>
      </c>
      <c r="M11" s="72">
        <v>-0.23287714882023999</v>
      </c>
      <c r="N11" s="71">
        <v>362369.70559999999</v>
      </c>
      <c r="O11" s="71">
        <v>14906379.0583</v>
      </c>
      <c r="P11" s="71">
        <v>2927</v>
      </c>
      <c r="Q11" s="71">
        <v>2980</v>
      </c>
      <c r="R11" s="72">
        <v>-1.7785234899328799</v>
      </c>
      <c r="S11" s="71">
        <v>14.955928971643299</v>
      </c>
      <c r="T11" s="71">
        <v>15.3518033557047</v>
      </c>
      <c r="U11" s="73">
        <v>-2.6469394499797598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93149.362099999998</v>
      </c>
      <c r="E12" s="71">
        <v>187748.46280000001</v>
      </c>
      <c r="F12" s="72">
        <v>49.613914655177702</v>
      </c>
      <c r="G12" s="71">
        <v>127963.2576</v>
      </c>
      <c r="H12" s="72">
        <v>-27.206165389150001</v>
      </c>
      <c r="I12" s="71">
        <v>8047.5135</v>
      </c>
      <c r="J12" s="72">
        <v>8.6393651213205693</v>
      </c>
      <c r="K12" s="71">
        <v>20102.766599999999</v>
      </c>
      <c r="L12" s="72">
        <v>15.709795903164</v>
      </c>
      <c r="M12" s="72">
        <v>-0.59968129461344899</v>
      </c>
      <c r="N12" s="71">
        <v>1150630.3633999999</v>
      </c>
      <c r="O12" s="71">
        <v>52541157.196000002</v>
      </c>
      <c r="P12" s="71">
        <v>1335</v>
      </c>
      <c r="Q12" s="71">
        <v>1304</v>
      </c>
      <c r="R12" s="72">
        <v>2.3773006134969199</v>
      </c>
      <c r="S12" s="71">
        <v>69.774803071161102</v>
      </c>
      <c r="T12" s="71">
        <v>75.357962269938696</v>
      </c>
      <c r="U12" s="73">
        <v>-8.00168392174972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237809.32310000001</v>
      </c>
      <c r="E13" s="71">
        <v>331835.2648</v>
      </c>
      <c r="F13" s="72">
        <v>71.664873606284701</v>
      </c>
      <c r="G13" s="71">
        <v>259880.3345</v>
      </c>
      <c r="H13" s="72">
        <v>-8.4927593472833394</v>
      </c>
      <c r="I13" s="71">
        <v>53524.406900000002</v>
      </c>
      <c r="J13" s="72">
        <v>22.507278605512301</v>
      </c>
      <c r="K13" s="71">
        <v>60838.676899999999</v>
      </c>
      <c r="L13" s="72">
        <v>23.410265735208998</v>
      </c>
      <c r="M13" s="72">
        <v>-0.12022401493087</v>
      </c>
      <c r="N13" s="71">
        <v>2246511.2744999998</v>
      </c>
      <c r="O13" s="71">
        <v>80462482.295399994</v>
      </c>
      <c r="P13" s="71">
        <v>11999</v>
      </c>
      <c r="Q13" s="71">
        <v>12092</v>
      </c>
      <c r="R13" s="72">
        <v>-0.769103539530269</v>
      </c>
      <c r="S13" s="71">
        <v>19.8190951829319</v>
      </c>
      <c r="T13" s="71">
        <v>19.822065597089001</v>
      </c>
      <c r="U13" s="73">
        <v>-1.4987637577071E-2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170725.34450000001</v>
      </c>
      <c r="E14" s="71">
        <v>167599.83960000001</v>
      </c>
      <c r="F14" s="72">
        <v>101.864861510285</v>
      </c>
      <c r="G14" s="71">
        <v>157364.2403</v>
      </c>
      <c r="H14" s="72">
        <v>8.4905593383403506</v>
      </c>
      <c r="I14" s="71">
        <v>-99808.484299999996</v>
      </c>
      <c r="J14" s="72">
        <v>-58.461433826540002</v>
      </c>
      <c r="K14" s="71">
        <v>-3835.9969999999998</v>
      </c>
      <c r="L14" s="72">
        <v>-2.4376548272257001</v>
      </c>
      <c r="M14" s="72">
        <v>25.018916151394301</v>
      </c>
      <c r="N14" s="71">
        <v>1170681.0702</v>
      </c>
      <c r="O14" s="71">
        <v>42548956.985699996</v>
      </c>
      <c r="P14" s="71">
        <v>4776</v>
      </c>
      <c r="Q14" s="71">
        <v>2288</v>
      </c>
      <c r="R14" s="72">
        <v>108.741258741259</v>
      </c>
      <c r="S14" s="71">
        <v>35.746512667504199</v>
      </c>
      <c r="T14" s="71">
        <v>49.461683304195802</v>
      </c>
      <c r="U14" s="73">
        <v>-38.367856367593497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95953.463300000003</v>
      </c>
      <c r="E15" s="71">
        <v>128581.7487</v>
      </c>
      <c r="F15" s="72">
        <v>74.624481522547498</v>
      </c>
      <c r="G15" s="71">
        <v>89726.522599999997</v>
      </c>
      <c r="H15" s="72">
        <v>6.9399108753602796</v>
      </c>
      <c r="I15" s="71">
        <v>15539.983700000001</v>
      </c>
      <c r="J15" s="72">
        <v>16.195333826996901</v>
      </c>
      <c r="K15" s="71">
        <v>11225.352999999999</v>
      </c>
      <c r="L15" s="72">
        <v>12.5106297165249</v>
      </c>
      <c r="M15" s="72">
        <v>0.38436481240278197</v>
      </c>
      <c r="N15" s="71">
        <v>1084034.0663999999</v>
      </c>
      <c r="O15" s="71">
        <v>32971364.931600001</v>
      </c>
      <c r="P15" s="71">
        <v>4972</v>
      </c>
      <c r="Q15" s="71">
        <v>4912</v>
      </c>
      <c r="R15" s="72">
        <v>1.2214983713354901</v>
      </c>
      <c r="S15" s="71">
        <v>19.298765748189901</v>
      </c>
      <c r="T15" s="71">
        <v>19.082921559446302</v>
      </c>
      <c r="U15" s="73">
        <v>1.1184351971516899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901330.86809999996</v>
      </c>
      <c r="E16" s="71">
        <v>1131995.7581</v>
      </c>
      <c r="F16" s="72">
        <v>79.623166575539102</v>
      </c>
      <c r="G16" s="71">
        <v>868150.91119999997</v>
      </c>
      <c r="H16" s="72">
        <v>3.8219111990721601</v>
      </c>
      <c r="I16" s="71">
        <v>52287.969599999997</v>
      </c>
      <c r="J16" s="72">
        <v>5.8011959260002604</v>
      </c>
      <c r="K16" s="71">
        <v>7298.2331000000004</v>
      </c>
      <c r="L16" s="72">
        <v>0.84066410641809197</v>
      </c>
      <c r="M16" s="72">
        <v>6.1644696577312699</v>
      </c>
      <c r="N16" s="71">
        <v>7980795.8541000001</v>
      </c>
      <c r="O16" s="71">
        <v>244185415.17129999</v>
      </c>
      <c r="P16" s="71">
        <v>64653</v>
      </c>
      <c r="Q16" s="71">
        <v>64135</v>
      </c>
      <c r="R16" s="72">
        <v>0.80767131831294103</v>
      </c>
      <c r="S16" s="71">
        <v>13.941052512644401</v>
      </c>
      <c r="T16" s="71">
        <v>13.586665843923001</v>
      </c>
      <c r="U16" s="73">
        <v>2.5420366819508202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525670.13650000002</v>
      </c>
      <c r="E17" s="71">
        <v>858561.49190000002</v>
      </c>
      <c r="F17" s="72">
        <v>61.2268476351868</v>
      </c>
      <c r="G17" s="71">
        <v>455237.00020000001</v>
      </c>
      <c r="H17" s="72">
        <v>15.4717512568303</v>
      </c>
      <c r="I17" s="71">
        <v>60601.286500000002</v>
      </c>
      <c r="J17" s="72">
        <v>11.5283867756867</v>
      </c>
      <c r="K17" s="71">
        <v>50755.978600000002</v>
      </c>
      <c r="L17" s="72">
        <v>11.149352661954399</v>
      </c>
      <c r="M17" s="72">
        <v>0.19397336376054</v>
      </c>
      <c r="N17" s="71">
        <v>3775019.8809000002</v>
      </c>
      <c r="O17" s="71">
        <v>230734259.76030001</v>
      </c>
      <c r="P17" s="71">
        <v>14832</v>
      </c>
      <c r="Q17" s="71">
        <v>14373</v>
      </c>
      <c r="R17" s="72">
        <v>3.1934877896055101</v>
      </c>
      <c r="S17" s="71">
        <v>35.4416219323085</v>
      </c>
      <c r="T17" s="71">
        <v>35.318293299937402</v>
      </c>
      <c r="U17" s="73">
        <v>0.347976829634636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1776421.8605</v>
      </c>
      <c r="E18" s="71">
        <v>2059539.2936</v>
      </c>
      <c r="F18" s="72">
        <v>86.253360934662197</v>
      </c>
      <c r="G18" s="71">
        <v>1886044.6536000001</v>
      </c>
      <c r="H18" s="72">
        <v>-5.8123116486535302</v>
      </c>
      <c r="I18" s="71">
        <v>221930.22820000001</v>
      </c>
      <c r="J18" s="72">
        <v>12.493103869906999</v>
      </c>
      <c r="K18" s="71">
        <v>304484.06819999998</v>
      </c>
      <c r="L18" s="72">
        <v>16.144054045529298</v>
      </c>
      <c r="M18" s="72">
        <v>-0.27112696072418002</v>
      </c>
      <c r="N18" s="71">
        <v>13198135.237199999</v>
      </c>
      <c r="O18" s="71">
        <v>537362924.70679998</v>
      </c>
      <c r="P18" s="71">
        <v>89117</v>
      </c>
      <c r="Q18" s="71">
        <v>88824</v>
      </c>
      <c r="R18" s="72">
        <v>0.32986580203548899</v>
      </c>
      <c r="S18" s="71">
        <v>19.9335913518184</v>
      </c>
      <c r="T18" s="71">
        <v>19.424980527785301</v>
      </c>
      <c r="U18" s="73">
        <v>2.5515262907539999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507468.7267</v>
      </c>
      <c r="E19" s="71">
        <v>595183.02049999998</v>
      </c>
      <c r="F19" s="72">
        <v>85.262635058655903</v>
      </c>
      <c r="G19" s="71">
        <v>490785.79259999999</v>
      </c>
      <c r="H19" s="72">
        <v>3.3992292261803398</v>
      </c>
      <c r="I19" s="71">
        <v>26429.6394</v>
      </c>
      <c r="J19" s="72">
        <v>5.2081316560861497</v>
      </c>
      <c r="K19" s="71">
        <v>40848.957699999999</v>
      </c>
      <c r="L19" s="72">
        <v>8.3231744512402202</v>
      </c>
      <c r="M19" s="72">
        <v>-0.35299109480093299</v>
      </c>
      <c r="N19" s="71">
        <v>4487086.4619000005</v>
      </c>
      <c r="O19" s="71">
        <v>161688111.46509999</v>
      </c>
      <c r="P19" s="71">
        <v>10104</v>
      </c>
      <c r="Q19" s="71">
        <v>9779</v>
      </c>
      <c r="R19" s="72">
        <v>3.3234482053379599</v>
      </c>
      <c r="S19" s="71">
        <v>50.224537480205903</v>
      </c>
      <c r="T19" s="71">
        <v>42.003749013191502</v>
      </c>
      <c r="U19" s="73">
        <v>16.368072021079801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911785.51619999995</v>
      </c>
      <c r="E20" s="71">
        <v>1157529.1007999999</v>
      </c>
      <c r="F20" s="72">
        <v>78.769986479807699</v>
      </c>
      <c r="G20" s="71">
        <v>854306.12509999995</v>
      </c>
      <c r="H20" s="72">
        <v>6.7281960659326501</v>
      </c>
      <c r="I20" s="71">
        <v>77087.896200000003</v>
      </c>
      <c r="J20" s="72">
        <v>8.4546085488696008</v>
      </c>
      <c r="K20" s="71">
        <v>69620.403399999996</v>
      </c>
      <c r="L20" s="72">
        <v>8.1493508421059992</v>
      </c>
      <c r="M20" s="72">
        <v>0.10726011966773499</v>
      </c>
      <c r="N20" s="71">
        <v>8686679.8560000006</v>
      </c>
      <c r="O20" s="71">
        <v>262172941.68009999</v>
      </c>
      <c r="P20" s="71">
        <v>44136</v>
      </c>
      <c r="Q20" s="71">
        <v>44302</v>
      </c>
      <c r="R20" s="72">
        <v>-0.37470091643717601</v>
      </c>
      <c r="S20" s="71">
        <v>20.6585444127243</v>
      </c>
      <c r="T20" s="71">
        <v>21.475035835853902</v>
      </c>
      <c r="U20" s="73">
        <v>-3.9523182602676301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379009.55060000002</v>
      </c>
      <c r="E21" s="71">
        <v>414727.09629999998</v>
      </c>
      <c r="F21" s="72">
        <v>91.387699039041607</v>
      </c>
      <c r="G21" s="71">
        <v>358395.86229999998</v>
      </c>
      <c r="H21" s="72">
        <v>5.7516535396675597</v>
      </c>
      <c r="I21" s="71">
        <v>35137.873</v>
      </c>
      <c r="J21" s="72">
        <v>9.2709729726794894</v>
      </c>
      <c r="K21" s="71">
        <v>29970.269499999999</v>
      </c>
      <c r="L21" s="72">
        <v>8.3623369164103192</v>
      </c>
      <c r="M21" s="72">
        <v>0.17242432538019001</v>
      </c>
      <c r="N21" s="71">
        <v>2776870.3894000002</v>
      </c>
      <c r="O21" s="71">
        <v>98029777.836899996</v>
      </c>
      <c r="P21" s="71">
        <v>32794</v>
      </c>
      <c r="Q21" s="71">
        <v>32882</v>
      </c>
      <c r="R21" s="72">
        <v>-0.26762362386716398</v>
      </c>
      <c r="S21" s="71">
        <v>11.557283362810301</v>
      </c>
      <c r="T21" s="71">
        <v>11.084095958275</v>
      </c>
      <c r="U21" s="73">
        <v>4.0942788169222997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1402546.8167999999</v>
      </c>
      <c r="E22" s="71">
        <v>1385024.0060000001</v>
      </c>
      <c r="F22" s="72">
        <v>101.265162966424</v>
      </c>
      <c r="G22" s="71">
        <v>1239384.8395</v>
      </c>
      <c r="H22" s="72">
        <v>13.1647549735903</v>
      </c>
      <c r="I22" s="71">
        <v>166769.53390000001</v>
      </c>
      <c r="J22" s="72">
        <v>11.890478941765</v>
      </c>
      <c r="K22" s="71">
        <v>143808.7953</v>
      </c>
      <c r="L22" s="72">
        <v>11.6032398264623</v>
      </c>
      <c r="M22" s="72">
        <v>0.15966157391209301</v>
      </c>
      <c r="N22" s="71">
        <v>10496961.386</v>
      </c>
      <c r="O22" s="71">
        <v>322770526.80900002</v>
      </c>
      <c r="P22" s="71">
        <v>85830</v>
      </c>
      <c r="Q22" s="71">
        <v>86284</v>
      </c>
      <c r="R22" s="72">
        <v>-0.52616939409392305</v>
      </c>
      <c r="S22" s="71">
        <v>16.3409858650821</v>
      </c>
      <c r="T22" s="71">
        <v>16.006625773028599</v>
      </c>
      <c r="U22" s="73">
        <v>2.0461439402380601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2584546.3446</v>
      </c>
      <c r="E23" s="71">
        <v>3488108.7566</v>
      </c>
      <c r="F23" s="72">
        <v>74.0959220296577</v>
      </c>
      <c r="G23" s="71">
        <v>2834197.5388000002</v>
      </c>
      <c r="H23" s="72">
        <v>-8.8085318959701802</v>
      </c>
      <c r="I23" s="71">
        <v>139300.61780000001</v>
      </c>
      <c r="J23" s="72">
        <v>5.3897512068625399</v>
      </c>
      <c r="K23" s="71">
        <v>11684.917100000001</v>
      </c>
      <c r="L23" s="72">
        <v>0.41228308683619103</v>
      </c>
      <c r="M23" s="72">
        <v>10.9214040294732</v>
      </c>
      <c r="N23" s="71">
        <v>24232222.304699998</v>
      </c>
      <c r="O23" s="71">
        <v>691288416.21319997</v>
      </c>
      <c r="P23" s="71">
        <v>82612</v>
      </c>
      <c r="Q23" s="71">
        <v>83035</v>
      </c>
      <c r="R23" s="72">
        <v>-0.50942373697838705</v>
      </c>
      <c r="S23" s="71">
        <v>31.285362230668699</v>
      </c>
      <c r="T23" s="71">
        <v>28.906073448545801</v>
      </c>
      <c r="U23" s="73">
        <v>7.6051182165648097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292111.3101</v>
      </c>
      <c r="E24" s="71">
        <v>344782.76089999999</v>
      </c>
      <c r="F24" s="72">
        <v>84.723293397120699</v>
      </c>
      <c r="G24" s="71">
        <v>295317.52980000002</v>
      </c>
      <c r="H24" s="72">
        <v>-1.0856855338629601</v>
      </c>
      <c r="I24" s="71">
        <v>40194.1515</v>
      </c>
      <c r="J24" s="72">
        <v>13.759875126451</v>
      </c>
      <c r="K24" s="71">
        <v>53507.107400000001</v>
      </c>
      <c r="L24" s="72">
        <v>18.1185002584293</v>
      </c>
      <c r="M24" s="72">
        <v>-0.24880724350275801</v>
      </c>
      <c r="N24" s="71">
        <v>2061593.0034</v>
      </c>
      <c r="O24" s="71">
        <v>64994837.555500001</v>
      </c>
      <c r="P24" s="71">
        <v>28010</v>
      </c>
      <c r="Q24" s="71">
        <v>28432</v>
      </c>
      <c r="R24" s="72">
        <v>-1.48424310635903</v>
      </c>
      <c r="S24" s="71">
        <v>10.428822209925</v>
      </c>
      <c r="T24" s="71">
        <v>10.3872971124086</v>
      </c>
      <c r="U24" s="73">
        <v>0.398176291441176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275430.60369999998</v>
      </c>
      <c r="E25" s="71">
        <v>327911.65419999999</v>
      </c>
      <c r="F25" s="72">
        <v>83.995368927024899</v>
      </c>
      <c r="G25" s="71">
        <v>264052.07199999999</v>
      </c>
      <c r="H25" s="72">
        <v>4.3091999293230403</v>
      </c>
      <c r="I25" s="71">
        <v>19160.478800000001</v>
      </c>
      <c r="J25" s="72">
        <v>6.9565540439615301</v>
      </c>
      <c r="K25" s="71">
        <v>22856.969300000001</v>
      </c>
      <c r="L25" s="72">
        <v>8.6562355397839905</v>
      </c>
      <c r="M25" s="72">
        <v>-0.16172268735558001</v>
      </c>
      <c r="N25" s="71">
        <v>2130969.4087</v>
      </c>
      <c r="O25" s="71">
        <v>71993434.512400001</v>
      </c>
      <c r="P25" s="71">
        <v>21638</v>
      </c>
      <c r="Q25" s="71">
        <v>21735</v>
      </c>
      <c r="R25" s="72">
        <v>-0.44628479411088501</v>
      </c>
      <c r="S25" s="71">
        <v>12.7290231860616</v>
      </c>
      <c r="T25" s="71">
        <v>12.558240961582699</v>
      </c>
      <c r="U25" s="73">
        <v>1.3416758064033301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683498.19099999999</v>
      </c>
      <c r="E26" s="71">
        <v>614773.84609999997</v>
      </c>
      <c r="F26" s="72">
        <v>111.178801007228</v>
      </c>
      <c r="G26" s="71">
        <v>507037.11090000003</v>
      </c>
      <c r="H26" s="72">
        <v>34.802399332620503</v>
      </c>
      <c r="I26" s="71">
        <v>119537.99189999999</v>
      </c>
      <c r="J26" s="72">
        <v>17.489145322405101</v>
      </c>
      <c r="K26" s="71">
        <v>121214.6314</v>
      </c>
      <c r="L26" s="72">
        <v>23.906461439250801</v>
      </c>
      <c r="M26" s="72">
        <v>-1.3831989427639E-2</v>
      </c>
      <c r="N26" s="71">
        <v>5277314.2397999996</v>
      </c>
      <c r="O26" s="71">
        <v>154707423.7013</v>
      </c>
      <c r="P26" s="71">
        <v>46775</v>
      </c>
      <c r="Q26" s="71">
        <v>47524</v>
      </c>
      <c r="R26" s="72">
        <v>-1.57604578739163</v>
      </c>
      <c r="S26" s="71">
        <v>14.6124680064137</v>
      </c>
      <c r="T26" s="71">
        <v>14.746876708610399</v>
      </c>
      <c r="U26" s="73">
        <v>-0.91982204606168305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226923.00779999999</v>
      </c>
      <c r="E27" s="71">
        <v>351263.03519999998</v>
      </c>
      <c r="F27" s="72">
        <v>64.6020175936805</v>
      </c>
      <c r="G27" s="71">
        <v>276640.11589999998</v>
      </c>
      <c r="H27" s="72">
        <v>-17.971763761829699</v>
      </c>
      <c r="I27" s="71">
        <v>62976.282800000001</v>
      </c>
      <c r="J27" s="72">
        <v>27.752268670572398</v>
      </c>
      <c r="K27" s="71">
        <v>87486.728400000007</v>
      </c>
      <c r="L27" s="72">
        <v>31.6247439802349</v>
      </c>
      <c r="M27" s="72">
        <v>-0.28016187195771303</v>
      </c>
      <c r="N27" s="71">
        <v>1666243.4706999999</v>
      </c>
      <c r="O27" s="71">
        <v>57486162.032899998</v>
      </c>
      <c r="P27" s="71">
        <v>32188</v>
      </c>
      <c r="Q27" s="71">
        <v>32482</v>
      </c>
      <c r="R27" s="72">
        <v>-0.90511668000738998</v>
      </c>
      <c r="S27" s="71">
        <v>7.0499256803777799</v>
      </c>
      <c r="T27" s="71">
        <v>7.0724737731666796</v>
      </c>
      <c r="U27" s="73">
        <v>-0.319834475016604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943563.53249999997</v>
      </c>
      <c r="E28" s="71">
        <v>1050406.4186</v>
      </c>
      <c r="F28" s="72">
        <v>89.828424102510496</v>
      </c>
      <c r="G28" s="71">
        <v>876023.37719999999</v>
      </c>
      <c r="H28" s="72">
        <v>7.7098576428263899</v>
      </c>
      <c r="I28" s="71">
        <v>42131.9931</v>
      </c>
      <c r="J28" s="72">
        <v>4.4651993902699898</v>
      </c>
      <c r="K28" s="71">
        <v>35824.593500000003</v>
      </c>
      <c r="L28" s="72">
        <v>4.0894563355723204</v>
      </c>
      <c r="M28" s="72">
        <v>0.176063396225277</v>
      </c>
      <c r="N28" s="71">
        <v>7336606.7478999998</v>
      </c>
      <c r="O28" s="71">
        <v>205403553.94600001</v>
      </c>
      <c r="P28" s="71">
        <v>43666</v>
      </c>
      <c r="Q28" s="71">
        <v>44045</v>
      </c>
      <c r="R28" s="72">
        <v>-0.86048359632194804</v>
      </c>
      <c r="S28" s="71">
        <v>21.608655074886599</v>
      </c>
      <c r="T28" s="71">
        <v>21.198162601884398</v>
      </c>
      <c r="U28" s="73">
        <v>1.8996669231824199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668612.36620000005</v>
      </c>
      <c r="E29" s="71">
        <v>770891.55079999997</v>
      </c>
      <c r="F29" s="72">
        <v>86.732351068855394</v>
      </c>
      <c r="G29" s="71">
        <v>623529.15110000002</v>
      </c>
      <c r="H29" s="72">
        <v>7.2303299726189696</v>
      </c>
      <c r="I29" s="71">
        <v>102389.68210000001</v>
      </c>
      <c r="J29" s="72">
        <v>15.313758356268901</v>
      </c>
      <c r="K29" s="71">
        <v>95262.999599999996</v>
      </c>
      <c r="L29" s="72">
        <v>15.278034624675</v>
      </c>
      <c r="M29" s="72">
        <v>7.4810603591366001E-2</v>
      </c>
      <c r="N29" s="71">
        <v>4844599.6765000001</v>
      </c>
      <c r="O29" s="71">
        <v>152686133.41729999</v>
      </c>
      <c r="P29" s="71">
        <v>99266</v>
      </c>
      <c r="Q29" s="71">
        <v>100215</v>
      </c>
      <c r="R29" s="72">
        <v>-0.94696402734121299</v>
      </c>
      <c r="S29" s="71">
        <v>6.7355626921604603</v>
      </c>
      <c r="T29" s="71">
        <v>6.7474412233697603</v>
      </c>
      <c r="U29" s="73">
        <v>-0.176355439807939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1326277.3049000001</v>
      </c>
      <c r="E30" s="71">
        <v>1374412.8829000001</v>
      </c>
      <c r="F30" s="72">
        <v>96.497735243980401</v>
      </c>
      <c r="G30" s="71">
        <v>1271172.2291999999</v>
      </c>
      <c r="H30" s="72">
        <v>4.3349810855040296</v>
      </c>
      <c r="I30" s="71">
        <v>141487.09179999999</v>
      </c>
      <c r="J30" s="72">
        <v>10.667987100229199</v>
      </c>
      <c r="K30" s="71">
        <v>147892.6575</v>
      </c>
      <c r="L30" s="72">
        <v>11.634352458523599</v>
      </c>
      <c r="M30" s="72">
        <v>-4.3312263152753001E-2</v>
      </c>
      <c r="N30" s="71">
        <v>10265947.171700001</v>
      </c>
      <c r="O30" s="71">
        <v>284140327.63</v>
      </c>
      <c r="P30" s="71">
        <v>81737</v>
      </c>
      <c r="Q30" s="71">
        <v>81664</v>
      </c>
      <c r="R30" s="72">
        <v>8.9390673981193006E-2</v>
      </c>
      <c r="S30" s="71">
        <v>16.226155901244201</v>
      </c>
      <c r="T30" s="71">
        <v>15.8743579447492</v>
      </c>
      <c r="U30" s="73">
        <v>2.1680918058234702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728803.56389999995</v>
      </c>
      <c r="E31" s="71">
        <v>1036658.1249000001</v>
      </c>
      <c r="F31" s="72">
        <v>70.303173861711002</v>
      </c>
      <c r="G31" s="71">
        <v>1081621.1747999999</v>
      </c>
      <c r="H31" s="72">
        <v>-32.619332823734602</v>
      </c>
      <c r="I31" s="71">
        <v>24722.927599999999</v>
      </c>
      <c r="J31" s="72">
        <v>3.3922621711262999</v>
      </c>
      <c r="K31" s="71">
        <v>-10469.066800000001</v>
      </c>
      <c r="L31" s="72">
        <v>-0.96790512648162697</v>
      </c>
      <c r="M31" s="72">
        <v>-3.3615216210101901</v>
      </c>
      <c r="N31" s="71">
        <v>8866807.5761999991</v>
      </c>
      <c r="O31" s="71">
        <v>270885589.36269999</v>
      </c>
      <c r="P31" s="71">
        <v>28475</v>
      </c>
      <c r="Q31" s="71">
        <v>28406</v>
      </c>
      <c r="R31" s="72">
        <v>0.24290642821937999</v>
      </c>
      <c r="S31" s="71">
        <v>25.594506194907801</v>
      </c>
      <c r="T31" s="71">
        <v>25.850349317045701</v>
      </c>
      <c r="U31" s="73">
        <v>-0.99960171213925497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114558.90850000001</v>
      </c>
      <c r="E32" s="71">
        <v>152490.2335</v>
      </c>
      <c r="F32" s="72">
        <v>75.125406965817305</v>
      </c>
      <c r="G32" s="71">
        <v>127753.14049999999</v>
      </c>
      <c r="H32" s="72">
        <v>-10.327912056298899</v>
      </c>
      <c r="I32" s="71">
        <v>29369.535899999999</v>
      </c>
      <c r="J32" s="72">
        <v>25.637059818879099</v>
      </c>
      <c r="K32" s="71">
        <v>34550.819300000003</v>
      </c>
      <c r="L32" s="72">
        <v>27.044986263957998</v>
      </c>
      <c r="M32" s="72">
        <v>-0.149961231165363</v>
      </c>
      <c r="N32" s="71">
        <v>831752.26729999995</v>
      </c>
      <c r="O32" s="71">
        <v>29254558.8642</v>
      </c>
      <c r="P32" s="71">
        <v>25856</v>
      </c>
      <c r="Q32" s="71">
        <v>26027</v>
      </c>
      <c r="R32" s="72">
        <v>-0.65701002804779995</v>
      </c>
      <c r="S32" s="71">
        <v>4.4306508547339103</v>
      </c>
      <c r="T32" s="71">
        <v>4.4045265570369203</v>
      </c>
      <c r="U32" s="73">
        <v>0.58962663846723395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1">
        <v>2.2124000000000001</v>
      </c>
      <c r="E33" s="74"/>
      <c r="F33" s="74"/>
      <c r="G33" s="74"/>
      <c r="H33" s="74"/>
      <c r="I33" s="71">
        <v>0</v>
      </c>
      <c r="J33" s="72">
        <v>0</v>
      </c>
      <c r="K33" s="74"/>
      <c r="L33" s="74"/>
      <c r="M33" s="74"/>
      <c r="N33" s="71">
        <v>8.3186</v>
      </c>
      <c r="O33" s="71">
        <v>181.31399999999999</v>
      </c>
      <c r="P33" s="71">
        <v>1</v>
      </c>
      <c r="Q33" s="74"/>
      <c r="R33" s="74"/>
      <c r="S33" s="71">
        <v>2.2124000000000001</v>
      </c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201654.73579999999</v>
      </c>
      <c r="E35" s="71">
        <v>194099.34239999999</v>
      </c>
      <c r="F35" s="72">
        <v>103.89253941130301</v>
      </c>
      <c r="G35" s="71">
        <v>170787.2384</v>
      </c>
      <c r="H35" s="72">
        <v>18.073655671921699</v>
      </c>
      <c r="I35" s="71">
        <v>17370.9352</v>
      </c>
      <c r="J35" s="72">
        <v>8.6141965032888699</v>
      </c>
      <c r="K35" s="71">
        <v>17796.302599999999</v>
      </c>
      <c r="L35" s="72">
        <v>10.4201594725241</v>
      </c>
      <c r="M35" s="72">
        <v>-2.3902009847820999E-2</v>
      </c>
      <c r="N35" s="71">
        <v>1332006.4731999999</v>
      </c>
      <c r="O35" s="71">
        <v>41697279.101000004</v>
      </c>
      <c r="P35" s="71">
        <v>14875</v>
      </c>
      <c r="Q35" s="71">
        <v>15245</v>
      </c>
      <c r="R35" s="72">
        <v>-2.4270252541817001</v>
      </c>
      <c r="S35" s="71">
        <v>13.5566208941176</v>
      </c>
      <c r="T35" s="71">
        <v>13.4675645391932</v>
      </c>
      <c r="U35" s="73">
        <v>0.65692148227815605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71499.199999999997</v>
      </c>
      <c r="E36" s="74"/>
      <c r="F36" s="74"/>
      <c r="G36" s="74"/>
      <c r="H36" s="74"/>
      <c r="I36" s="71">
        <v>2578.5700000000002</v>
      </c>
      <c r="J36" s="72">
        <v>3.60643196007788</v>
      </c>
      <c r="K36" s="74"/>
      <c r="L36" s="74"/>
      <c r="M36" s="74"/>
      <c r="N36" s="71">
        <v>502056.71</v>
      </c>
      <c r="O36" s="71">
        <v>14195776.35</v>
      </c>
      <c r="P36" s="71">
        <v>52</v>
      </c>
      <c r="Q36" s="71">
        <v>55</v>
      </c>
      <c r="R36" s="72">
        <v>-5.4545454545454604</v>
      </c>
      <c r="S36" s="71">
        <v>1374.9846153846199</v>
      </c>
      <c r="T36" s="71">
        <v>1130.86309090909</v>
      </c>
      <c r="U36" s="73">
        <v>17.754491340780401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184391.93</v>
      </c>
      <c r="E37" s="71">
        <v>196280.45879999999</v>
      </c>
      <c r="F37" s="72">
        <v>93.943090986905702</v>
      </c>
      <c r="G37" s="71">
        <v>131223.98000000001</v>
      </c>
      <c r="H37" s="72">
        <v>40.516946673923499</v>
      </c>
      <c r="I37" s="71">
        <v>-16130.77</v>
      </c>
      <c r="J37" s="72">
        <v>-8.7480889212450901</v>
      </c>
      <c r="K37" s="71">
        <v>-12049.6</v>
      </c>
      <c r="L37" s="72">
        <v>-9.1824680214698606</v>
      </c>
      <c r="M37" s="72">
        <v>0.338697550126145</v>
      </c>
      <c r="N37" s="71">
        <v>2106032.41</v>
      </c>
      <c r="O37" s="71">
        <v>106707245.91</v>
      </c>
      <c r="P37" s="71">
        <v>94</v>
      </c>
      <c r="Q37" s="71">
        <v>76</v>
      </c>
      <c r="R37" s="72">
        <v>23.684210526315798</v>
      </c>
      <c r="S37" s="71">
        <v>1961.6162765957399</v>
      </c>
      <c r="T37" s="71">
        <v>1700.41710526316</v>
      </c>
      <c r="U37" s="73">
        <v>13.3155079537717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342931.31</v>
      </c>
      <c r="E38" s="71">
        <v>157206.3732</v>
      </c>
      <c r="F38" s="72">
        <v>218.14084443238099</v>
      </c>
      <c r="G38" s="71">
        <v>263839.40999999997</v>
      </c>
      <c r="H38" s="72">
        <v>29.977288078380699</v>
      </c>
      <c r="I38" s="71">
        <v>-29400.27</v>
      </c>
      <c r="J38" s="72">
        <v>-8.5732241830003808</v>
      </c>
      <c r="K38" s="71">
        <v>-1668.62</v>
      </c>
      <c r="L38" s="72">
        <v>-0.63243773930513303</v>
      </c>
      <c r="M38" s="72">
        <v>16.619511932015701</v>
      </c>
      <c r="N38" s="71">
        <v>2816001.96</v>
      </c>
      <c r="O38" s="71">
        <v>113112745.04000001</v>
      </c>
      <c r="P38" s="71">
        <v>149</v>
      </c>
      <c r="Q38" s="71">
        <v>128</v>
      </c>
      <c r="R38" s="72">
        <v>16.40625</v>
      </c>
      <c r="S38" s="71">
        <v>2301.5524161073799</v>
      </c>
      <c r="T38" s="71">
        <v>2376.4293750000002</v>
      </c>
      <c r="U38" s="73">
        <v>-3.2533240767662601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208848.9</v>
      </c>
      <c r="E39" s="71">
        <v>113631.6544</v>
      </c>
      <c r="F39" s="72">
        <v>183.794648685499</v>
      </c>
      <c r="G39" s="71">
        <v>183350.22</v>
      </c>
      <c r="H39" s="72">
        <v>13.9070899396794</v>
      </c>
      <c r="I39" s="71">
        <v>-33689.81</v>
      </c>
      <c r="J39" s="72">
        <v>-16.1311886248862</v>
      </c>
      <c r="K39" s="71">
        <v>-17110.849999999999</v>
      </c>
      <c r="L39" s="72">
        <v>-9.3323313165372799</v>
      </c>
      <c r="M39" s="72">
        <v>0.96891504513218196</v>
      </c>
      <c r="N39" s="71">
        <v>1911552.78</v>
      </c>
      <c r="O39" s="71">
        <v>73586758.099999994</v>
      </c>
      <c r="P39" s="71">
        <v>139</v>
      </c>
      <c r="Q39" s="71">
        <v>120</v>
      </c>
      <c r="R39" s="72">
        <v>15.8333333333333</v>
      </c>
      <c r="S39" s="71">
        <v>1502.5100719424499</v>
      </c>
      <c r="T39" s="71">
        <v>1433.3348333333299</v>
      </c>
      <c r="U39" s="73">
        <v>4.60397836266635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1">
        <v>7.69</v>
      </c>
      <c r="E40" s="74"/>
      <c r="F40" s="74"/>
      <c r="G40" s="71">
        <v>1.19</v>
      </c>
      <c r="H40" s="72">
        <v>546.21848739495795</v>
      </c>
      <c r="I40" s="71">
        <v>7.69</v>
      </c>
      <c r="J40" s="72">
        <v>100</v>
      </c>
      <c r="K40" s="71">
        <v>0.24</v>
      </c>
      <c r="L40" s="72">
        <v>20.168067226890798</v>
      </c>
      <c r="M40" s="72">
        <v>31.0416666666667</v>
      </c>
      <c r="N40" s="71">
        <v>88.48</v>
      </c>
      <c r="O40" s="71">
        <v>3964.9</v>
      </c>
      <c r="P40" s="71">
        <v>2</v>
      </c>
      <c r="Q40" s="74"/>
      <c r="R40" s="74"/>
      <c r="S40" s="71">
        <v>3.8450000000000002</v>
      </c>
      <c r="T40" s="74"/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129451.28230000001</v>
      </c>
      <c r="E41" s="71">
        <v>107378.62729999999</v>
      </c>
      <c r="F41" s="72">
        <v>120.555910943369</v>
      </c>
      <c r="G41" s="71">
        <v>232194.78659999999</v>
      </c>
      <c r="H41" s="72">
        <v>-44.248842019435799</v>
      </c>
      <c r="I41" s="71">
        <v>8385.4105999999992</v>
      </c>
      <c r="J41" s="72">
        <v>6.47765742525982</v>
      </c>
      <c r="K41" s="71">
        <v>13636.621499999999</v>
      </c>
      <c r="L41" s="72">
        <v>5.8729232036943602</v>
      </c>
      <c r="M41" s="72">
        <v>-0.38508151744183899</v>
      </c>
      <c r="N41" s="71">
        <v>995487.25780000002</v>
      </c>
      <c r="O41" s="71">
        <v>45841282.938100003</v>
      </c>
      <c r="P41" s="71">
        <v>205</v>
      </c>
      <c r="Q41" s="71">
        <v>189</v>
      </c>
      <c r="R41" s="72">
        <v>8.4656084656084705</v>
      </c>
      <c r="S41" s="71">
        <v>631.46966975609803</v>
      </c>
      <c r="T41" s="71">
        <v>629.92809841269798</v>
      </c>
      <c r="U41" s="73">
        <v>0.24412436847435101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340478.76010000001</v>
      </c>
      <c r="E42" s="71">
        <v>334817.66119999997</v>
      </c>
      <c r="F42" s="72">
        <v>101.690800562823</v>
      </c>
      <c r="G42" s="71">
        <v>381099.84179999999</v>
      </c>
      <c r="H42" s="72">
        <v>-10.658908045760301</v>
      </c>
      <c r="I42" s="71">
        <v>18233.9735</v>
      </c>
      <c r="J42" s="72">
        <v>5.3553923582911898</v>
      </c>
      <c r="K42" s="71">
        <v>19980.656999999999</v>
      </c>
      <c r="L42" s="72">
        <v>5.2428930186976501</v>
      </c>
      <c r="M42" s="72">
        <v>-8.7418722016999004E-2</v>
      </c>
      <c r="N42" s="71">
        <v>2834429.6464</v>
      </c>
      <c r="O42" s="71">
        <v>117070978.3626</v>
      </c>
      <c r="P42" s="71">
        <v>1683</v>
      </c>
      <c r="Q42" s="71">
        <v>1706</v>
      </c>
      <c r="R42" s="72">
        <v>-1.34818288393904</v>
      </c>
      <c r="S42" s="71">
        <v>202.304670291147</v>
      </c>
      <c r="T42" s="71">
        <v>197.56883745603801</v>
      </c>
      <c r="U42" s="73">
        <v>2.3409409324528601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67390.64</v>
      </c>
      <c r="E43" s="71">
        <v>84457.910300000003</v>
      </c>
      <c r="F43" s="72">
        <v>79.791981308351197</v>
      </c>
      <c r="G43" s="71">
        <v>62114.57</v>
      </c>
      <c r="H43" s="72">
        <v>8.49409405876915</v>
      </c>
      <c r="I43" s="71">
        <v>-2626.68</v>
      </c>
      <c r="J43" s="72">
        <v>-3.8976926172536701</v>
      </c>
      <c r="K43" s="71">
        <v>-5682.91</v>
      </c>
      <c r="L43" s="72">
        <v>-9.1490772615829101</v>
      </c>
      <c r="M43" s="72">
        <v>-0.53779313767066494</v>
      </c>
      <c r="N43" s="71">
        <v>751369.19</v>
      </c>
      <c r="O43" s="71">
        <v>47683213.020000003</v>
      </c>
      <c r="P43" s="71">
        <v>50</v>
      </c>
      <c r="Q43" s="71">
        <v>37</v>
      </c>
      <c r="R43" s="72">
        <v>35.135135135135101</v>
      </c>
      <c r="S43" s="71">
        <v>1347.8127999999999</v>
      </c>
      <c r="T43" s="71">
        <v>1439.70972972973</v>
      </c>
      <c r="U43" s="73">
        <v>-6.8182265170452396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56253.87</v>
      </c>
      <c r="E44" s="71">
        <v>17186.073100000001</v>
      </c>
      <c r="F44" s="72">
        <v>327.32241782446499</v>
      </c>
      <c r="G44" s="71">
        <v>47038.49</v>
      </c>
      <c r="H44" s="72">
        <v>19.591147589984299</v>
      </c>
      <c r="I44" s="71">
        <v>7578.45</v>
      </c>
      <c r="J44" s="72">
        <v>13.4718731351283</v>
      </c>
      <c r="K44" s="71">
        <v>5839.93</v>
      </c>
      <c r="L44" s="72">
        <v>12.4152157095179</v>
      </c>
      <c r="M44" s="72">
        <v>0.29769534908808798</v>
      </c>
      <c r="N44" s="71">
        <v>608622.4</v>
      </c>
      <c r="O44" s="71">
        <v>18926443.489999998</v>
      </c>
      <c r="P44" s="71">
        <v>40</v>
      </c>
      <c r="Q44" s="71">
        <v>62</v>
      </c>
      <c r="R44" s="72">
        <v>-35.4838709677419</v>
      </c>
      <c r="S44" s="71">
        <v>1406.3467499999999</v>
      </c>
      <c r="T44" s="71">
        <v>841.02532258064502</v>
      </c>
      <c r="U44" s="73">
        <v>40.197869225307002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10253.161700000001</v>
      </c>
      <c r="E45" s="77"/>
      <c r="F45" s="77"/>
      <c r="G45" s="76">
        <v>24906.878400000001</v>
      </c>
      <c r="H45" s="78">
        <v>-58.834015506335</v>
      </c>
      <c r="I45" s="76">
        <v>1136.48</v>
      </c>
      <c r="J45" s="78">
        <v>11.0841907428418</v>
      </c>
      <c r="K45" s="76">
        <v>3819.4837000000002</v>
      </c>
      <c r="L45" s="78">
        <v>15.335055797277301</v>
      </c>
      <c r="M45" s="78">
        <v>-0.70245193087222801</v>
      </c>
      <c r="N45" s="76">
        <v>93048.7598</v>
      </c>
      <c r="O45" s="76">
        <v>5957515.2797999997</v>
      </c>
      <c r="P45" s="76">
        <v>17</v>
      </c>
      <c r="Q45" s="76">
        <v>20</v>
      </c>
      <c r="R45" s="78">
        <v>-15</v>
      </c>
      <c r="S45" s="76">
        <v>603.12715882352995</v>
      </c>
      <c r="T45" s="76">
        <v>453.30894000000001</v>
      </c>
      <c r="U45" s="79">
        <v>24.840237524001999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13:C13"/>
    <mergeCell ref="B14:C14"/>
    <mergeCell ref="B15:C15"/>
    <mergeCell ref="B16:C16"/>
    <mergeCell ref="B17:C17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8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76661</v>
      </c>
      <c r="D2" s="32">
        <v>542424.80625299097</v>
      </c>
      <c r="E2" s="32">
        <v>427637.40657093999</v>
      </c>
      <c r="F2" s="32">
        <v>114787.39968205099</v>
      </c>
      <c r="G2" s="32">
        <v>427637.40657093999</v>
      </c>
      <c r="H2" s="32">
        <v>0.21161900849444801</v>
      </c>
    </row>
    <row r="3" spans="1:8" ht="14.25" x14ac:dyDescent="0.2">
      <c r="A3" s="32">
        <v>2</v>
      </c>
      <c r="B3" s="33">
        <v>13</v>
      </c>
      <c r="C3" s="32">
        <v>10416</v>
      </c>
      <c r="D3" s="32">
        <v>93460.379654080607</v>
      </c>
      <c r="E3" s="32">
        <v>74230.8126624461</v>
      </c>
      <c r="F3" s="32">
        <v>19229.5669916345</v>
      </c>
      <c r="G3" s="32">
        <v>74230.8126624461</v>
      </c>
      <c r="H3" s="32">
        <v>0.20575100446636099</v>
      </c>
    </row>
    <row r="4" spans="1:8" ht="14.25" x14ac:dyDescent="0.2">
      <c r="A4" s="32">
        <v>3</v>
      </c>
      <c r="B4" s="33">
        <v>14</v>
      </c>
      <c r="C4" s="32">
        <v>127785</v>
      </c>
      <c r="D4" s="32">
        <v>165356.25358632501</v>
      </c>
      <c r="E4" s="32">
        <v>125743.984905983</v>
      </c>
      <c r="F4" s="32">
        <v>39612.268680341898</v>
      </c>
      <c r="G4" s="32">
        <v>125743.984905983</v>
      </c>
      <c r="H4" s="32">
        <v>0.23955712482118</v>
      </c>
    </row>
    <row r="5" spans="1:8" ht="14.25" x14ac:dyDescent="0.2">
      <c r="A5" s="32">
        <v>4</v>
      </c>
      <c r="B5" s="33">
        <v>15</v>
      </c>
      <c r="C5" s="32">
        <v>3928</v>
      </c>
      <c r="D5" s="32">
        <v>43776.046858974398</v>
      </c>
      <c r="E5" s="32">
        <v>35604.948763247899</v>
      </c>
      <c r="F5" s="32">
        <v>8171.0980957265001</v>
      </c>
      <c r="G5" s="32">
        <v>35604.948763247899</v>
      </c>
      <c r="H5" s="32">
        <v>0.18665682906567399</v>
      </c>
    </row>
    <row r="6" spans="1:8" ht="14.25" x14ac:dyDescent="0.2">
      <c r="A6" s="32">
        <v>5</v>
      </c>
      <c r="B6" s="33">
        <v>16</v>
      </c>
      <c r="C6" s="32">
        <v>1917</v>
      </c>
      <c r="D6" s="32">
        <v>93149.374510256399</v>
      </c>
      <c r="E6" s="32">
        <v>85101.848326495703</v>
      </c>
      <c r="F6" s="32">
        <v>8047.5261837606804</v>
      </c>
      <c r="G6" s="32">
        <v>85101.848326495703</v>
      </c>
      <c r="H6" s="32">
        <v>8.6393775868828807E-2</v>
      </c>
    </row>
    <row r="7" spans="1:8" ht="14.25" x14ac:dyDescent="0.2">
      <c r="A7" s="32">
        <v>6</v>
      </c>
      <c r="B7" s="33">
        <v>17</v>
      </c>
      <c r="C7" s="32">
        <v>22224</v>
      </c>
      <c r="D7" s="32">
        <v>237809.462904274</v>
      </c>
      <c r="E7" s="32">
        <v>184284.91546068399</v>
      </c>
      <c r="F7" s="32">
        <v>53524.547443589698</v>
      </c>
      <c r="G7" s="32">
        <v>184284.91546068399</v>
      </c>
      <c r="H7" s="32">
        <v>0.225073244730952</v>
      </c>
    </row>
    <row r="8" spans="1:8" ht="14.25" x14ac:dyDescent="0.2">
      <c r="A8" s="32">
        <v>7</v>
      </c>
      <c r="B8" s="33">
        <v>18</v>
      </c>
      <c r="C8" s="32">
        <v>58769</v>
      </c>
      <c r="D8" s="32">
        <v>170725.390089744</v>
      </c>
      <c r="E8" s="32">
        <v>270533.82655555598</v>
      </c>
      <c r="F8" s="32">
        <v>-99808.436465812003</v>
      </c>
      <c r="G8" s="32">
        <v>270533.82655555598</v>
      </c>
      <c r="H8" s="32">
        <v>-0.58461390197056595</v>
      </c>
    </row>
    <row r="9" spans="1:8" ht="14.25" x14ac:dyDescent="0.2">
      <c r="A9" s="32">
        <v>8</v>
      </c>
      <c r="B9" s="33">
        <v>19</v>
      </c>
      <c r="C9" s="32">
        <v>17070</v>
      </c>
      <c r="D9" s="32">
        <v>95953.4883923077</v>
      </c>
      <c r="E9" s="32">
        <v>80413.479939316196</v>
      </c>
      <c r="F9" s="32">
        <v>15540.0084529915</v>
      </c>
      <c r="G9" s="32">
        <v>80413.479939316196</v>
      </c>
      <c r="H9" s="32">
        <v>0.16195355388702301</v>
      </c>
    </row>
    <row r="10" spans="1:8" ht="14.25" x14ac:dyDescent="0.2">
      <c r="A10" s="32">
        <v>9</v>
      </c>
      <c r="B10" s="33">
        <v>21</v>
      </c>
      <c r="C10" s="32">
        <v>240400</v>
      </c>
      <c r="D10" s="32">
        <v>901330.21588632499</v>
      </c>
      <c r="E10" s="32">
        <v>849042.89940427302</v>
      </c>
      <c r="F10" s="32">
        <v>52287.316482051297</v>
      </c>
      <c r="G10" s="32">
        <v>849042.89940427302</v>
      </c>
      <c r="H10" s="35">
        <v>5.80112766225577E-2</v>
      </c>
    </row>
    <row r="11" spans="1:8" ht="14.25" x14ac:dyDescent="0.2">
      <c r="A11" s="32">
        <v>10</v>
      </c>
      <c r="B11" s="33">
        <v>22</v>
      </c>
      <c r="C11" s="32">
        <v>44871</v>
      </c>
      <c r="D11" s="32">
        <v>525670.14169316203</v>
      </c>
      <c r="E11" s="32">
        <v>465068.84983504302</v>
      </c>
      <c r="F11" s="32">
        <v>60601.291858119701</v>
      </c>
      <c r="G11" s="32">
        <v>465068.84983504302</v>
      </c>
      <c r="H11" s="32">
        <v>0.115283876810894</v>
      </c>
    </row>
    <row r="12" spans="1:8" ht="14.25" x14ac:dyDescent="0.2">
      <c r="A12" s="32">
        <v>11</v>
      </c>
      <c r="B12" s="33">
        <v>23</v>
      </c>
      <c r="C12" s="32">
        <v>297381.163</v>
      </c>
      <c r="D12" s="32">
        <v>1776422.1009845401</v>
      </c>
      <c r="E12" s="32">
        <v>1554491.61835848</v>
      </c>
      <c r="F12" s="32">
        <v>221930.482626057</v>
      </c>
      <c r="G12" s="32">
        <v>1554491.61835848</v>
      </c>
      <c r="H12" s="32">
        <v>0.124931165010308</v>
      </c>
    </row>
    <row r="13" spans="1:8" ht="14.25" x14ac:dyDescent="0.2">
      <c r="A13" s="32">
        <v>12</v>
      </c>
      <c r="B13" s="33">
        <v>24</v>
      </c>
      <c r="C13" s="32">
        <v>16936</v>
      </c>
      <c r="D13" s="32">
        <v>507468.760565812</v>
      </c>
      <c r="E13" s="32">
        <v>481039.08756495698</v>
      </c>
      <c r="F13" s="32">
        <v>26429.673000854698</v>
      </c>
      <c r="G13" s="32">
        <v>481039.08756495698</v>
      </c>
      <c r="H13" s="32">
        <v>5.2081379297883201E-2</v>
      </c>
    </row>
    <row r="14" spans="1:8" ht="14.25" x14ac:dyDescent="0.2">
      <c r="A14" s="32">
        <v>13</v>
      </c>
      <c r="B14" s="33">
        <v>25</v>
      </c>
      <c r="C14" s="32">
        <v>94959</v>
      </c>
      <c r="D14" s="32">
        <v>911785.44030000002</v>
      </c>
      <c r="E14" s="32">
        <v>834697.62</v>
      </c>
      <c r="F14" s="32">
        <v>77087.820300000007</v>
      </c>
      <c r="G14" s="32">
        <v>834697.62</v>
      </c>
      <c r="H14" s="32">
        <v>8.4546009283320206E-2</v>
      </c>
    </row>
    <row r="15" spans="1:8" ht="14.25" x14ac:dyDescent="0.2">
      <c r="A15" s="32">
        <v>14</v>
      </c>
      <c r="B15" s="33">
        <v>26</v>
      </c>
      <c r="C15" s="32">
        <v>78984</v>
      </c>
      <c r="D15" s="32">
        <v>379009.599381582</v>
      </c>
      <c r="E15" s="32">
        <v>343871.67761118698</v>
      </c>
      <c r="F15" s="32">
        <v>35137.921770395602</v>
      </c>
      <c r="G15" s="32">
        <v>343871.67761118698</v>
      </c>
      <c r="H15" s="32">
        <v>9.2709846472830704E-2</v>
      </c>
    </row>
    <row r="16" spans="1:8" ht="14.25" x14ac:dyDescent="0.2">
      <c r="A16" s="32">
        <v>15</v>
      </c>
      <c r="B16" s="33">
        <v>27</v>
      </c>
      <c r="C16" s="32">
        <v>203966.73499999999</v>
      </c>
      <c r="D16" s="32">
        <v>1402548.2660000001</v>
      </c>
      <c r="E16" s="32">
        <v>1235777.2797999999</v>
      </c>
      <c r="F16" s="32">
        <v>166770.98620000001</v>
      </c>
      <c r="G16" s="32">
        <v>1235777.2797999999</v>
      </c>
      <c r="H16" s="32">
        <v>0.11890570203022199</v>
      </c>
    </row>
    <row r="17" spans="1:8" ht="14.25" x14ac:dyDescent="0.2">
      <c r="A17" s="32">
        <v>16</v>
      </c>
      <c r="B17" s="33">
        <v>29</v>
      </c>
      <c r="C17" s="32">
        <v>199175</v>
      </c>
      <c r="D17" s="32">
        <v>2584547.3531529899</v>
      </c>
      <c r="E17" s="32">
        <v>2445245.7612068402</v>
      </c>
      <c r="F17" s="32">
        <v>139301.59194615399</v>
      </c>
      <c r="G17" s="32">
        <v>2445245.7612068402</v>
      </c>
      <c r="H17" s="32">
        <v>5.3897867948217097E-2</v>
      </c>
    </row>
    <row r="18" spans="1:8" ht="14.25" x14ac:dyDescent="0.2">
      <c r="A18" s="32">
        <v>17</v>
      </c>
      <c r="B18" s="33">
        <v>31</v>
      </c>
      <c r="C18" s="32">
        <v>31237.363000000001</v>
      </c>
      <c r="D18" s="32">
        <v>292111.43943297002</v>
      </c>
      <c r="E18" s="32">
        <v>251917.15485835701</v>
      </c>
      <c r="F18" s="32">
        <v>40194.284574613303</v>
      </c>
      <c r="G18" s="32">
        <v>251917.15485835701</v>
      </c>
      <c r="H18" s="32">
        <v>0.13759914590348199</v>
      </c>
    </row>
    <row r="19" spans="1:8" ht="14.25" x14ac:dyDescent="0.2">
      <c r="A19" s="32">
        <v>18</v>
      </c>
      <c r="B19" s="33">
        <v>32</v>
      </c>
      <c r="C19" s="32">
        <v>19851.332999999999</v>
      </c>
      <c r="D19" s="32">
        <v>275430.58939876</v>
      </c>
      <c r="E19" s="32">
        <v>256270.12400218201</v>
      </c>
      <c r="F19" s="32">
        <v>19160.4653965779</v>
      </c>
      <c r="G19" s="32">
        <v>256270.12400218201</v>
      </c>
      <c r="H19" s="32">
        <v>6.9565495388161203E-2</v>
      </c>
    </row>
    <row r="20" spans="1:8" ht="14.25" x14ac:dyDescent="0.2">
      <c r="A20" s="32">
        <v>19</v>
      </c>
      <c r="B20" s="33">
        <v>33</v>
      </c>
      <c r="C20" s="32">
        <v>57500.629000000001</v>
      </c>
      <c r="D20" s="32">
        <v>683498.20721744199</v>
      </c>
      <c r="E20" s="32">
        <v>563960.17655239406</v>
      </c>
      <c r="F20" s="32">
        <v>119538.030665047</v>
      </c>
      <c r="G20" s="32">
        <v>563960.17655239406</v>
      </c>
      <c r="H20" s="32">
        <v>0.17489150579003501</v>
      </c>
    </row>
    <row r="21" spans="1:8" ht="14.25" x14ac:dyDescent="0.2">
      <c r="A21" s="32">
        <v>20</v>
      </c>
      <c r="B21" s="33">
        <v>34</v>
      </c>
      <c r="C21" s="32">
        <v>52773.067999999999</v>
      </c>
      <c r="D21" s="32">
        <v>226922.958040617</v>
      </c>
      <c r="E21" s="32">
        <v>163946.73583785299</v>
      </c>
      <c r="F21" s="32">
        <v>62976.2222027643</v>
      </c>
      <c r="G21" s="32">
        <v>163946.73583785299</v>
      </c>
      <c r="H21" s="32">
        <v>0.27752248052174699</v>
      </c>
    </row>
    <row r="22" spans="1:8" ht="14.25" x14ac:dyDescent="0.2">
      <c r="A22" s="32">
        <v>21</v>
      </c>
      <c r="B22" s="33">
        <v>35</v>
      </c>
      <c r="C22" s="32">
        <v>31834.41</v>
      </c>
      <c r="D22" s="32">
        <v>943563.53141150402</v>
      </c>
      <c r="E22" s="32">
        <v>901431.54607345106</v>
      </c>
      <c r="F22" s="32">
        <v>42131.985338053099</v>
      </c>
      <c r="G22" s="32">
        <v>901431.54607345106</v>
      </c>
      <c r="H22" s="32">
        <v>4.4651985728005598E-2</v>
      </c>
    </row>
    <row r="23" spans="1:8" ht="14.25" x14ac:dyDescent="0.2">
      <c r="A23" s="32">
        <v>22</v>
      </c>
      <c r="B23" s="33">
        <v>36</v>
      </c>
      <c r="C23" s="32">
        <v>134232.56400000001</v>
      </c>
      <c r="D23" s="32">
        <v>668612.36644690298</v>
      </c>
      <c r="E23" s="32">
        <v>566222.68710735999</v>
      </c>
      <c r="F23" s="32">
        <v>102389.679339542</v>
      </c>
      <c r="G23" s="32">
        <v>566222.68710735999</v>
      </c>
      <c r="H23" s="32">
        <v>0.153137579377502</v>
      </c>
    </row>
    <row r="24" spans="1:8" ht="14.25" x14ac:dyDescent="0.2">
      <c r="A24" s="32">
        <v>23</v>
      </c>
      <c r="B24" s="33">
        <v>37</v>
      </c>
      <c r="C24" s="32">
        <v>163978.97</v>
      </c>
      <c r="D24" s="32">
        <v>1326277.30444071</v>
      </c>
      <c r="E24" s="32">
        <v>1184790.2340797901</v>
      </c>
      <c r="F24" s="32">
        <v>141487.07036091501</v>
      </c>
      <c r="G24" s="32">
        <v>1184790.2340797901</v>
      </c>
      <c r="H24" s="32">
        <v>0.10667985487437701</v>
      </c>
    </row>
    <row r="25" spans="1:8" ht="14.25" x14ac:dyDescent="0.2">
      <c r="A25" s="32">
        <v>24</v>
      </c>
      <c r="B25" s="33">
        <v>38</v>
      </c>
      <c r="C25" s="32">
        <v>144832.40599999999</v>
      </c>
      <c r="D25" s="32">
        <v>728803.47945221199</v>
      </c>
      <c r="E25" s="32">
        <v>704080.63507610594</v>
      </c>
      <c r="F25" s="32">
        <v>24722.844376106201</v>
      </c>
      <c r="G25" s="32">
        <v>704080.63507610594</v>
      </c>
      <c r="H25" s="32">
        <v>3.3922511449435602E-2</v>
      </c>
    </row>
    <row r="26" spans="1:8" ht="14.25" x14ac:dyDescent="0.2">
      <c r="A26" s="32">
        <v>25</v>
      </c>
      <c r="B26" s="33">
        <v>39</v>
      </c>
      <c r="C26" s="32">
        <v>84053.197</v>
      </c>
      <c r="D26" s="32">
        <v>114558.89166061601</v>
      </c>
      <c r="E26" s="32">
        <v>85189.379450075299</v>
      </c>
      <c r="F26" s="32">
        <v>29369.512210540401</v>
      </c>
      <c r="G26" s="32">
        <v>85189.379450075299</v>
      </c>
      <c r="H26" s="32">
        <v>0.25637042908505497</v>
      </c>
    </row>
    <row r="27" spans="1:8" ht="14.25" x14ac:dyDescent="0.2">
      <c r="A27" s="32">
        <v>26</v>
      </c>
      <c r="B27" s="33">
        <v>40</v>
      </c>
      <c r="C27" s="32">
        <v>1</v>
      </c>
      <c r="D27" s="32">
        <v>2.2124000000000001</v>
      </c>
      <c r="E27" s="32">
        <v>2.2124000000000001</v>
      </c>
      <c r="F27" s="32">
        <v>0</v>
      </c>
      <c r="G27" s="32">
        <v>2.2124000000000001</v>
      </c>
      <c r="H27" s="32">
        <v>0</v>
      </c>
    </row>
    <row r="28" spans="1:8" ht="14.25" x14ac:dyDescent="0.2">
      <c r="A28" s="32">
        <v>27</v>
      </c>
      <c r="B28" s="33">
        <v>42</v>
      </c>
      <c r="C28" s="32">
        <v>11476.074000000001</v>
      </c>
      <c r="D28" s="32">
        <v>201654.73629999999</v>
      </c>
      <c r="E28" s="32">
        <v>184283.7886</v>
      </c>
      <c r="F28" s="32">
        <v>17370.947700000001</v>
      </c>
      <c r="G28" s="32">
        <v>184283.7886</v>
      </c>
      <c r="H28" s="32">
        <v>8.6142026806439106E-2</v>
      </c>
    </row>
    <row r="29" spans="1:8" ht="14.25" x14ac:dyDescent="0.2">
      <c r="A29" s="32">
        <v>28</v>
      </c>
      <c r="B29" s="33">
        <v>75</v>
      </c>
      <c r="C29" s="32">
        <v>214</v>
      </c>
      <c r="D29" s="32">
        <v>129451.282051282</v>
      </c>
      <c r="E29" s="32">
        <v>121065.871794872</v>
      </c>
      <c r="F29" s="32">
        <v>8385.4102564102595</v>
      </c>
      <c r="G29" s="32">
        <v>121065.871794872</v>
      </c>
      <c r="H29" s="32">
        <v>6.4776571722853907E-2</v>
      </c>
    </row>
    <row r="30" spans="1:8" ht="14.25" x14ac:dyDescent="0.2">
      <c r="A30" s="32">
        <v>29</v>
      </c>
      <c r="B30" s="33">
        <v>76</v>
      </c>
      <c r="C30" s="32">
        <v>1807</v>
      </c>
      <c r="D30" s="32">
        <v>340478.75688205101</v>
      </c>
      <c r="E30" s="32">
        <v>322244.78894102602</v>
      </c>
      <c r="F30" s="32">
        <v>18233.967941025599</v>
      </c>
      <c r="G30" s="32">
        <v>322244.78894102602</v>
      </c>
      <c r="H30" s="32">
        <v>5.3553907762128802E-2</v>
      </c>
    </row>
    <row r="31" spans="1:8" ht="14.25" x14ac:dyDescent="0.2">
      <c r="A31" s="32">
        <v>30</v>
      </c>
      <c r="B31" s="33">
        <v>99</v>
      </c>
      <c r="C31" s="32">
        <v>17</v>
      </c>
      <c r="D31" s="32">
        <v>10253.161636790001</v>
      </c>
      <c r="E31" s="32">
        <v>9116.6814310566497</v>
      </c>
      <c r="F31" s="32">
        <v>1136.4802057333</v>
      </c>
      <c r="G31" s="32">
        <v>9116.6814310566497</v>
      </c>
      <c r="H31" s="32">
        <v>0.11084192817710301</v>
      </c>
    </row>
    <row r="32" spans="1:8" ht="14.25" x14ac:dyDescent="0.2">
      <c r="A32" s="32"/>
      <c r="B32" s="36">
        <v>70</v>
      </c>
      <c r="C32" s="37">
        <v>50</v>
      </c>
      <c r="D32" s="37">
        <v>71499.199999999997</v>
      </c>
      <c r="E32" s="37">
        <v>68920.63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74</v>
      </c>
      <c r="D33" s="37">
        <v>184391.93</v>
      </c>
      <c r="E33" s="37">
        <v>200522.7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131</v>
      </c>
      <c r="D34" s="37">
        <v>342931.31</v>
      </c>
      <c r="E34" s="37">
        <v>372331.58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123</v>
      </c>
      <c r="D35" s="37">
        <v>208848.9</v>
      </c>
      <c r="E35" s="37">
        <v>242538.71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9</v>
      </c>
      <c r="D36" s="37">
        <v>7.69</v>
      </c>
      <c r="E36" s="37">
        <v>0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42</v>
      </c>
      <c r="D37" s="37">
        <v>67390.64</v>
      </c>
      <c r="E37" s="37">
        <v>70017.320000000007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38</v>
      </c>
      <c r="D38" s="37">
        <v>56253.87</v>
      </c>
      <c r="E38" s="37">
        <v>48675.42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2015-08-08T01:16:18Z</dcterms:modified>
</cp:coreProperties>
</file>