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<sst xmlns="http://schemas.openxmlformats.org/spreadsheetml/2006/main" count="120" uniqueCount="79">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</sst>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20561051.552499995</v>
      </c>
      <c r="F3" s="25">
        <f>RA!I7</f>
        <v>2600376.1838000002</v>
      </c>
      <c r="G3" s="16">
        <f>SUM(G4:G42)</f>
        <v>17960675.368699998</v>
      </c>
      <c r="H3" s="27">
        <f>RA!J7</f>
        <v>12.647097241890901</v>
      </c>
      <c r="I3" s="20">
        <f>SUM(I4:I42)</f>
        <v>20561055.715543386</v>
      </c>
      <c r="J3" s="21">
        <f>SUM(J4:J42)</f>
        <v>17960675.374619633</v>
      </c>
      <c r="K3" s="22">
        <f>E3-I3</f>
        <v>-4.1630433909595013</v>
      </c>
      <c r="L3" s="22">
        <f>G3-J3</f>
        <v>-5.9196352958679199E-3</v>
      </c>
    </row>
    <row r="4" spans="1:13">
      <c r="A4" s="68">
        <f>RA!A8</f>
        <v>42585</v>
      </c>
      <c r="B4" s="12">
        <v>12</v>
      </c>
      <c r="C4" s="66" t="s">
        <v>6</v>
      </c>
      <c r="D4" s="66"/>
      <c r="E4" s="15">
        <f>VLOOKUP(C4,RA!B8:D35,3,0)</f>
        <v>671166.47900000005</v>
      </c>
      <c r="F4" s="25">
        <f>VLOOKUP(C4,RA!B8:I38,8,0)</f>
        <v>161989.86790000001</v>
      </c>
      <c r="G4" s="16">
        <f t="shared" ref="G4:G42" si="0">E4-F4</f>
        <v>509176.61110000004</v>
      </c>
      <c r="H4" s="27">
        <f>RA!J8</f>
        <v>24.1355718690474</v>
      </c>
      <c r="I4" s="20">
        <f>VLOOKUP(B4,RMS!B:D,3,FALSE)</f>
        <v>671167.05805897398</v>
      </c>
      <c r="J4" s="21">
        <f>VLOOKUP(B4,RMS!B:E,4,FALSE)</f>
        <v>509176.62060598301</v>
      </c>
      <c r="K4" s="22">
        <f t="shared" ref="K4:K42" si="1">E4-I4</f>
        <v>-0.57905897393357009</v>
      </c>
      <c r="L4" s="22">
        <f t="shared" ref="L4:L42" si="2">G4-J4</f>
        <v>-9.5059829764068127E-3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105221.3363</v>
      </c>
      <c r="F5" s="25">
        <f>VLOOKUP(C5,RA!B9:I39,8,0)</f>
        <v>26226.6407</v>
      </c>
      <c r="G5" s="16">
        <f t="shared" si="0"/>
        <v>78994.695599999992</v>
      </c>
      <c r="H5" s="27">
        <f>RA!J9</f>
        <v>24.925211579925499</v>
      </c>
      <c r="I5" s="20">
        <f>VLOOKUP(B5,RMS!B:D,3,FALSE)</f>
        <v>105221.403886325</v>
      </c>
      <c r="J5" s="21">
        <f>VLOOKUP(B5,RMS!B:E,4,FALSE)</f>
        <v>78994.717012820503</v>
      </c>
      <c r="K5" s="22">
        <f t="shared" si="1"/>
        <v>-6.7586325007141568E-2</v>
      </c>
      <c r="L5" s="22">
        <f t="shared" si="2"/>
        <v>-2.1412820511613972E-2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143288.69750000001</v>
      </c>
      <c r="F6" s="25">
        <f>VLOOKUP(C6,RA!B10:I40,8,0)</f>
        <v>41971.433499999999</v>
      </c>
      <c r="G6" s="16">
        <f t="shared" si="0"/>
        <v>101317.26400000001</v>
      </c>
      <c r="H6" s="27">
        <f>RA!J10</f>
        <v>29.291517218237001</v>
      </c>
      <c r="I6" s="20">
        <f>VLOOKUP(B6,RMS!B:D,3,FALSE)</f>
        <v>143291.10457825399</v>
      </c>
      <c r="J6" s="21">
        <f>VLOOKUP(B6,RMS!B:E,4,FALSE)</f>
        <v>101317.267818543</v>
      </c>
      <c r="K6" s="22">
        <f>E6-I6</f>
        <v>-2.4070782539783977</v>
      </c>
      <c r="L6" s="22">
        <f t="shared" si="2"/>
        <v>-3.8185429875738919E-3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50027.128299999997</v>
      </c>
      <c r="F7" s="25">
        <f>VLOOKUP(C7,RA!B11:I41,8,0)</f>
        <v>9243.0094000000008</v>
      </c>
      <c r="G7" s="16">
        <f t="shared" si="0"/>
        <v>40784.118899999994</v>
      </c>
      <c r="H7" s="27">
        <f>RA!J11</f>
        <v>18.475994353647501</v>
      </c>
      <c r="I7" s="20">
        <f>VLOOKUP(B7,RMS!B:D,3,FALSE)</f>
        <v>50027.185228326103</v>
      </c>
      <c r="J7" s="21">
        <f>VLOOKUP(B7,RMS!B:E,4,FALSE)</f>
        <v>40784.119171378901</v>
      </c>
      <c r="K7" s="22">
        <f t="shared" si="1"/>
        <v>-5.6928326106572058E-2</v>
      </c>
      <c r="L7" s="22">
        <f t="shared" si="2"/>
        <v>-2.7137890720041469E-4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194371.1893</v>
      </c>
      <c r="F8" s="25">
        <f>VLOOKUP(C8,RA!B12:I42,8,0)</f>
        <v>47378.350400000003</v>
      </c>
      <c r="G8" s="16">
        <f t="shared" si="0"/>
        <v>146992.8389</v>
      </c>
      <c r="H8" s="27">
        <f>RA!J12</f>
        <v>24.375191905048499</v>
      </c>
      <c r="I8" s="20">
        <f>VLOOKUP(B8,RMS!B:D,3,FALSE)</f>
        <v>194371.18365726501</v>
      </c>
      <c r="J8" s="21">
        <f>VLOOKUP(B8,RMS!B:E,4,FALSE)</f>
        <v>146992.83963247901</v>
      </c>
      <c r="K8" s="22">
        <f t="shared" si="1"/>
        <v>5.6427349918521941E-3</v>
      </c>
      <c r="L8" s="22">
        <f t="shared" si="2"/>
        <v>-7.3247900581918657E-4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306927.77779999998</v>
      </c>
      <c r="F9" s="25">
        <f>VLOOKUP(C9,RA!B13:I43,8,0)</f>
        <v>68796.325299999997</v>
      </c>
      <c r="G9" s="16">
        <f t="shared" si="0"/>
        <v>238131.45249999998</v>
      </c>
      <c r="H9" s="27">
        <f>RA!J13</f>
        <v>22.4144995259533</v>
      </c>
      <c r="I9" s="20">
        <f>VLOOKUP(B9,RMS!B:D,3,FALSE)</f>
        <v>306927.97326495702</v>
      </c>
      <c r="J9" s="21">
        <f>VLOOKUP(B9,RMS!B:E,4,FALSE)</f>
        <v>238131.45183418799</v>
      </c>
      <c r="K9" s="22">
        <f t="shared" si="1"/>
        <v>-0.19546495703980327</v>
      </c>
      <c r="L9" s="22">
        <f t="shared" si="2"/>
        <v>6.6581199644133449E-4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116294.5199</v>
      </c>
      <c r="F10" s="25">
        <f>VLOOKUP(C10,RA!B14:I43,8,0)</f>
        <v>22066.163499999999</v>
      </c>
      <c r="G10" s="16">
        <f t="shared" si="0"/>
        <v>94228.356400000004</v>
      </c>
      <c r="H10" s="27">
        <f>RA!J14</f>
        <v>18.974379462569999</v>
      </c>
      <c r="I10" s="20">
        <f>VLOOKUP(B10,RMS!B:D,3,FALSE)</f>
        <v>116294.530736752</v>
      </c>
      <c r="J10" s="21">
        <f>VLOOKUP(B10,RMS!B:E,4,FALSE)</f>
        <v>94228.353743589701</v>
      </c>
      <c r="K10" s="22">
        <f t="shared" si="1"/>
        <v>-1.0836752000614069E-2</v>
      </c>
      <c r="L10" s="22">
        <f t="shared" si="2"/>
        <v>2.6564103027340025E-3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137444.47760000001</v>
      </c>
      <c r="F11" s="25">
        <f>VLOOKUP(C11,RA!B15:I44,8,0)</f>
        <v>-17635.682700000001</v>
      </c>
      <c r="G11" s="16">
        <f t="shared" si="0"/>
        <v>155080.16030000002</v>
      </c>
      <c r="H11" s="27">
        <f>RA!J15</f>
        <v>-12.831132256418901</v>
      </c>
      <c r="I11" s="20">
        <f>VLOOKUP(B11,RMS!B:D,3,FALSE)</f>
        <v>137444.605823077</v>
      </c>
      <c r="J11" s="21">
        <f>VLOOKUP(B11,RMS!B:E,4,FALSE)</f>
        <v>155080.16070683801</v>
      </c>
      <c r="K11" s="22">
        <f t="shared" si="1"/>
        <v>-0.12822307698661461</v>
      </c>
      <c r="L11" s="22">
        <f t="shared" si="2"/>
        <v>-4.0683799306862056E-4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916741.78769999999</v>
      </c>
      <c r="F12" s="25">
        <f>VLOOKUP(C12,RA!B16:I45,8,0)</f>
        <v>85514.142000000007</v>
      </c>
      <c r="G12" s="16">
        <f t="shared" si="0"/>
        <v>831227.64569999999</v>
      </c>
      <c r="H12" s="27">
        <f>RA!J16</f>
        <v>9.3280510550899205</v>
      </c>
      <c r="I12" s="20">
        <f>VLOOKUP(B12,RMS!B:D,3,FALSE)</f>
        <v>916740.85187683196</v>
      </c>
      <c r="J12" s="21">
        <f>VLOOKUP(B12,RMS!B:E,4,FALSE)</f>
        <v>831227.646366667</v>
      </c>
      <c r="K12" s="22">
        <f t="shared" si="1"/>
        <v>0.93582316802348942</v>
      </c>
      <c r="L12" s="22">
        <f t="shared" si="2"/>
        <v>-6.6666700877249241E-4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475831.08519999997</v>
      </c>
      <c r="F13" s="25">
        <f>VLOOKUP(C13,RA!B17:I46,8,0)</f>
        <v>72388.247099999993</v>
      </c>
      <c r="G13" s="16">
        <f t="shared" si="0"/>
        <v>403442.83809999999</v>
      </c>
      <c r="H13" s="27">
        <f>RA!J17</f>
        <v>15.2130134729584</v>
      </c>
      <c r="I13" s="20">
        <f>VLOOKUP(B13,RMS!B:D,3,FALSE)</f>
        <v>475831.01594700897</v>
      </c>
      <c r="J13" s="21">
        <f>VLOOKUP(B13,RMS!B:E,4,FALSE)</f>
        <v>403442.83895555598</v>
      </c>
      <c r="K13" s="22">
        <f t="shared" si="1"/>
        <v>6.92529910011217E-2</v>
      </c>
      <c r="L13" s="22">
        <f t="shared" si="2"/>
        <v>-8.5555599071085453E-4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2302112.3352000001</v>
      </c>
      <c r="F14" s="25">
        <f>VLOOKUP(C14,RA!B18:I47,8,0)</f>
        <v>379002.84970000002</v>
      </c>
      <c r="G14" s="16">
        <f t="shared" si="0"/>
        <v>1923109.4855</v>
      </c>
      <c r="H14" s="27">
        <f>RA!J18</f>
        <v>16.4632647983737</v>
      </c>
      <c r="I14" s="20">
        <f>VLOOKUP(B14,RMS!B:D,3,FALSE)</f>
        <v>2302111.5802367502</v>
      </c>
      <c r="J14" s="21">
        <f>VLOOKUP(B14,RMS!B:E,4,FALSE)</f>
        <v>1923109.4815042701</v>
      </c>
      <c r="K14" s="22">
        <f t="shared" si="1"/>
        <v>0.75496324989944696</v>
      </c>
      <c r="L14" s="22">
        <f t="shared" si="2"/>
        <v>3.9957298431545496E-3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541772.92509999999</v>
      </c>
      <c r="F15" s="25">
        <f>VLOOKUP(C15,RA!B19:I48,8,0)</f>
        <v>57203.412300000004</v>
      </c>
      <c r="G15" s="16">
        <f t="shared" si="0"/>
        <v>484569.51279999997</v>
      </c>
      <c r="H15" s="27">
        <f>RA!J19</f>
        <v>10.558558696790101</v>
      </c>
      <c r="I15" s="20">
        <f>VLOOKUP(B15,RMS!B:D,3,FALSE)</f>
        <v>541772.90652222198</v>
      </c>
      <c r="J15" s="21">
        <f>VLOOKUP(B15,RMS!B:E,4,FALSE)</f>
        <v>484569.51100256399</v>
      </c>
      <c r="K15" s="22">
        <f t="shared" si="1"/>
        <v>1.8577778013423085E-2</v>
      </c>
      <c r="L15" s="22">
        <f t="shared" si="2"/>
        <v>1.7974359798245132E-3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1177180.5297999999</v>
      </c>
      <c r="F16" s="25">
        <f>VLOOKUP(C16,RA!B20:I49,8,0)</f>
        <v>149500.00200000001</v>
      </c>
      <c r="G16" s="16">
        <f t="shared" si="0"/>
        <v>1027680.5277999999</v>
      </c>
      <c r="H16" s="27">
        <f>RA!J20</f>
        <v>12.6998364495036</v>
      </c>
      <c r="I16" s="20">
        <f>VLOOKUP(B16,RMS!B:D,3,FALSE)</f>
        <v>1177180.49404597</v>
      </c>
      <c r="J16" s="21">
        <f>VLOOKUP(B16,RMS!B:E,4,FALSE)</f>
        <v>1027680.5278</v>
      </c>
      <c r="K16" s="22">
        <f t="shared" si="1"/>
        <v>3.5754029871895909E-2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553424.64650000003</v>
      </c>
      <c r="F17" s="25">
        <f>VLOOKUP(C17,RA!B21:I50,8,0)</f>
        <v>153872.14309999999</v>
      </c>
      <c r="G17" s="16">
        <f t="shared" si="0"/>
        <v>399552.50340000005</v>
      </c>
      <c r="H17" s="27">
        <f>RA!J21</f>
        <v>27.8036303719263</v>
      </c>
      <c r="I17" s="20">
        <f>VLOOKUP(B17,RMS!B:D,3,FALSE)</f>
        <v>553424.56075894402</v>
      </c>
      <c r="J17" s="21">
        <f>VLOOKUP(B17,RMS!B:E,4,FALSE)</f>
        <v>399552.50305847498</v>
      </c>
      <c r="K17" s="22">
        <f t="shared" si="1"/>
        <v>8.5741056012921035E-2</v>
      </c>
      <c r="L17" s="22">
        <f t="shared" si="2"/>
        <v>3.4152506850659847E-4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1524526.3300999999</v>
      </c>
      <c r="F18" s="25">
        <f>VLOOKUP(C18,RA!B22:I51,8,0)</f>
        <v>141433.94510000001</v>
      </c>
      <c r="G18" s="16">
        <f t="shared" si="0"/>
        <v>1383092.3849999998</v>
      </c>
      <c r="H18" s="27">
        <f>RA!J22</f>
        <v>9.2772385958544099</v>
      </c>
      <c r="I18" s="20">
        <f>VLOOKUP(B18,RMS!B:D,3,FALSE)</f>
        <v>1524527.7483838601</v>
      </c>
      <c r="J18" s="21">
        <f>VLOOKUP(B18,RMS!B:E,4,FALSE)</f>
        <v>1383092.38290172</v>
      </c>
      <c r="K18" s="22">
        <f t="shared" si="1"/>
        <v>-1.4182838601991534</v>
      </c>
      <c r="L18" s="22">
        <f t="shared" si="2"/>
        <v>2.0982797723263502E-3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3449377.4081000001</v>
      </c>
      <c r="F19" s="25">
        <f>VLOOKUP(C19,RA!B23:I52,8,0)</f>
        <v>611257.06400000001</v>
      </c>
      <c r="G19" s="16">
        <f t="shared" si="0"/>
        <v>2838120.3441000003</v>
      </c>
      <c r="H19" s="27">
        <f>RA!J23</f>
        <v>17.7207939776209</v>
      </c>
      <c r="I19" s="20">
        <f>VLOOKUP(B19,RMS!B:D,3,FALSE)</f>
        <v>3449378.7411307702</v>
      </c>
      <c r="J19" s="21">
        <f>VLOOKUP(B19,RMS!B:E,4,FALSE)</f>
        <v>2838120.3736572601</v>
      </c>
      <c r="K19" s="22">
        <f t="shared" si="1"/>
        <v>-1.3330307700671256</v>
      </c>
      <c r="L19" s="22">
        <f t="shared" si="2"/>
        <v>-2.9557259753346443E-2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329755.55</v>
      </c>
      <c r="F20" s="25">
        <f>VLOOKUP(C20,RA!B24:I53,8,0)</f>
        <v>47528.794199999997</v>
      </c>
      <c r="G20" s="16">
        <f t="shared" si="0"/>
        <v>282226.75579999998</v>
      </c>
      <c r="H20" s="27">
        <f>RA!J24</f>
        <v>14.413341701147999</v>
      </c>
      <c r="I20" s="20">
        <f>VLOOKUP(B20,RMS!B:D,3,FALSE)</f>
        <v>329755.573697844</v>
      </c>
      <c r="J20" s="21">
        <f>VLOOKUP(B20,RMS!B:E,4,FALSE)</f>
        <v>282226.73777618399</v>
      </c>
      <c r="K20" s="22">
        <f t="shared" si="1"/>
        <v>-2.3697844007983804E-2</v>
      </c>
      <c r="L20" s="22">
        <f t="shared" si="2"/>
        <v>1.802381599554792E-2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302964.26809999999</v>
      </c>
      <c r="F21" s="25">
        <f>VLOOKUP(C21,RA!B25:I54,8,0)</f>
        <v>25866.094099999998</v>
      </c>
      <c r="G21" s="16">
        <f t="shared" si="0"/>
        <v>277098.174</v>
      </c>
      <c r="H21" s="27">
        <f>RA!J25</f>
        <v>8.5376715419992504</v>
      </c>
      <c r="I21" s="20">
        <f>VLOOKUP(B21,RMS!B:D,3,FALSE)</f>
        <v>302964.23575577501</v>
      </c>
      <c r="J21" s="21">
        <f>VLOOKUP(B21,RMS!B:E,4,FALSE)</f>
        <v>277098.17527694697</v>
      </c>
      <c r="K21" s="22">
        <f t="shared" si="1"/>
        <v>3.2344224979169667E-2</v>
      </c>
      <c r="L21" s="22">
        <f t="shared" si="2"/>
        <v>-1.2769469758495688E-3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670006.31629999995</v>
      </c>
      <c r="F22" s="25">
        <f>VLOOKUP(C22,RA!B26:I55,8,0)</f>
        <v>150575.7383</v>
      </c>
      <c r="G22" s="16">
        <f t="shared" si="0"/>
        <v>519430.57799999998</v>
      </c>
      <c r="H22" s="27">
        <f>RA!J26</f>
        <v>22.473778923686801</v>
      </c>
      <c r="I22" s="20">
        <f>VLOOKUP(B22,RMS!B:D,3,FALSE)</f>
        <v>670006.17431257805</v>
      </c>
      <c r="J22" s="21">
        <f>VLOOKUP(B22,RMS!B:E,4,FALSE)</f>
        <v>519430.59511846403</v>
      </c>
      <c r="K22" s="22">
        <f t="shared" si="1"/>
        <v>0.14198742189910263</v>
      </c>
      <c r="L22" s="22">
        <f t="shared" si="2"/>
        <v>-1.7118464049417526E-2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267659.29310000001</v>
      </c>
      <c r="F23" s="25">
        <f>VLOOKUP(C23,RA!B27:I56,8,0)</f>
        <v>70655.807400000005</v>
      </c>
      <c r="G23" s="16">
        <f t="shared" si="0"/>
        <v>197003.48570000002</v>
      </c>
      <c r="H23" s="27">
        <f>RA!J27</f>
        <v>26.3976664444086</v>
      </c>
      <c r="I23" s="20">
        <f>VLOOKUP(B23,RMS!B:D,3,FALSE)</f>
        <v>267659.11117355002</v>
      </c>
      <c r="J23" s="21">
        <f>VLOOKUP(B23,RMS!B:E,4,FALSE)</f>
        <v>197003.49149424001</v>
      </c>
      <c r="K23" s="22">
        <f t="shared" si="1"/>
        <v>0.18192644999362528</v>
      </c>
      <c r="L23" s="22">
        <f t="shared" si="2"/>
        <v>-5.7942399871535599E-3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986356.10979999998</v>
      </c>
      <c r="F24" s="25">
        <f>VLOOKUP(C24,RA!B28:I57,8,0)</f>
        <v>61693.580499999996</v>
      </c>
      <c r="G24" s="16">
        <f t="shared" si="0"/>
        <v>924662.52929999994</v>
      </c>
      <c r="H24" s="27">
        <f>RA!J28</f>
        <v>6.2546964414819097</v>
      </c>
      <c r="I24" s="20">
        <f>VLOOKUP(B24,RMS!B:D,3,FALSE)</f>
        <v>986356.21813362802</v>
      </c>
      <c r="J24" s="21">
        <f>VLOOKUP(B24,RMS!B:E,4,FALSE)</f>
        <v>924662.52956194698</v>
      </c>
      <c r="K24" s="22">
        <f t="shared" si="1"/>
        <v>-0.10833362804260105</v>
      </c>
      <c r="L24" s="22">
        <f t="shared" si="2"/>
        <v>-2.6194704696536064E-4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798716.89610000001</v>
      </c>
      <c r="F25" s="25">
        <f>VLOOKUP(C25,RA!B29:I58,8,0)</f>
        <v>128470.93399999999</v>
      </c>
      <c r="G25" s="16">
        <f t="shared" si="0"/>
        <v>670245.9621</v>
      </c>
      <c r="H25" s="27">
        <f>RA!J29</f>
        <v>16.084664619880002</v>
      </c>
      <c r="I25" s="20">
        <f>VLOOKUP(B25,RMS!B:D,3,FALSE)</f>
        <v>798716.89675752202</v>
      </c>
      <c r="J25" s="21">
        <f>VLOOKUP(B25,RMS!B:E,4,FALSE)</f>
        <v>670245.97877087304</v>
      </c>
      <c r="K25" s="22">
        <f t="shared" si="1"/>
        <v>-6.5752200316637754E-4</v>
      </c>
      <c r="L25" s="22">
        <f t="shared" si="2"/>
        <v>-1.6670873039402068E-2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1077778.4036000001</v>
      </c>
      <c r="F26" s="25">
        <f>VLOOKUP(C26,RA!B30:I59,8,0)</f>
        <v>120390.8011</v>
      </c>
      <c r="G26" s="16">
        <f t="shared" si="0"/>
        <v>957387.60250000004</v>
      </c>
      <c r="H26" s="27">
        <f>RA!J30</f>
        <v>11.170274028304</v>
      </c>
      <c r="I26" s="20">
        <f>VLOOKUP(B26,RMS!B:D,3,FALSE)</f>
        <v>1077778.3862061901</v>
      </c>
      <c r="J26" s="21">
        <f>VLOOKUP(B26,RMS!B:E,4,FALSE)</f>
        <v>957387.60221798904</v>
      </c>
      <c r="K26" s="22">
        <f t="shared" si="1"/>
        <v>1.7393809976056218E-2</v>
      </c>
      <c r="L26" s="22">
        <f t="shared" si="2"/>
        <v>2.820109948515892E-4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1758320.2193</v>
      </c>
      <c r="F27" s="25">
        <f>VLOOKUP(C27,RA!B31:I60,8,0)</f>
        <v>-48537.080099999999</v>
      </c>
      <c r="G27" s="16">
        <f t="shared" si="0"/>
        <v>1806857.2993999999</v>
      </c>
      <c r="H27" s="27">
        <f>RA!J31</f>
        <v>-2.7604232475540198</v>
      </c>
      <c r="I27" s="20">
        <f>VLOOKUP(B27,RMS!B:D,3,FALSE)</f>
        <v>1758320.39389027</v>
      </c>
      <c r="J27" s="21">
        <f>VLOOKUP(B27,RMS!B:E,4,FALSE)</f>
        <v>1806857.2369778799</v>
      </c>
      <c r="K27" s="22">
        <f t="shared" si="1"/>
        <v>-0.17459027003496885</v>
      </c>
      <c r="L27" s="22">
        <f t="shared" si="2"/>
        <v>6.242212001234293E-2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123786.863</v>
      </c>
      <c r="F28" s="25">
        <f>VLOOKUP(C28,RA!B32:I61,8,0)</f>
        <v>30185.456999999999</v>
      </c>
      <c r="G28" s="16">
        <f t="shared" si="0"/>
        <v>93601.406000000003</v>
      </c>
      <c r="H28" s="27">
        <f>RA!J32</f>
        <v>24.3850246047515</v>
      </c>
      <c r="I28" s="20">
        <f>VLOOKUP(B28,RMS!B:D,3,FALSE)</f>
        <v>123786.808451766</v>
      </c>
      <c r="J28" s="21">
        <f>VLOOKUP(B28,RMS!B:E,4,FALSE)</f>
        <v>93601.413347665104</v>
      </c>
      <c r="K28" s="22">
        <f t="shared" si="1"/>
        <v>5.4548233994864859E-2</v>
      </c>
      <c r="L28" s="22">
        <f t="shared" si="2"/>
        <v>-7.3476651014061645E-3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206065.43659999999</v>
      </c>
      <c r="F30" s="25">
        <f>VLOOKUP(C30,RA!B34:I64,8,0)</f>
        <v>33394.515500000001</v>
      </c>
      <c r="G30" s="16">
        <f t="shared" si="0"/>
        <v>172670.92109999998</v>
      </c>
      <c r="H30" s="27">
        <f>RA!J34</f>
        <v>16.205782032638101</v>
      </c>
      <c r="I30" s="20">
        <f>VLOOKUP(B30,RMS!B:D,3,FALSE)</f>
        <v>206065.4363</v>
      </c>
      <c r="J30" s="21">
        <f>VLOOKUP(B30,RMS!B:E,4,FALSE)</f>
        <v>172670.90650000001</v>
      </c>
      <c r="K30" s="22">
        <f t="shared" si="1"/>
        <v>2.9999998514540493E-4</v>
      </c>
      <c r="L30" s="22">
        <f t="shared" si="2"/>
        <v>1.4599999965867028E-2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110829.06</v>
      </c>
      <c r="F32" s="25">
        <f>VLOOKUP(C32,RA!B34:I65,8,0)</f>
        <v>4535.09</v>
      </c>
      <c r="G32" s="16">
        <f t="shared" si="0"/>
        <v>106293.97</v>
      </c>
      <c r="H32" s="27">
        <f>RA!J34</f>
        <v>16.205782032638101</v>
      </c>
      <c r="I32" s="20">
        <f>VLOOKUP(B32,RMS!B:D,3,FALSE)</f>
        <v>110829.06</v>
      </c>
      <c r="J32" s="21">
        <f>VLOOKUP(B32,RMS!B:E,4,FALSE)</f>
        <v>106293.97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176230.82</v>
      </c>
      <c r="F33" s="25">
        <f>VLOOKUP(C33,RA!B34:I65,8,0)</f>
        <v>-17736.39</v>
      </c>
      <c r="G33" s="16">
        <f t="shared" si="0"/>
        <v>193967.21000000002</v>
      </c>
      <c r="H33" s="27">
        <f>RA!J34</f>
        <v>16.205782032638101</v>
      </c>
      <c r="I33" s="20">
        <f>VLOOKUP(B33,RMS!B:D,3,FALSE)</f>
        <v>176230.82</v>
      </c>
      <c r="J33" s="21">
        <f>VLOOKUP(B33,RMS!B:E,4,FALSE)</f>
        <v>193967.21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269811.21999999997</v>
      </c>
      <c r="F34" s="25">
        <f>VLOOKUP(C34,RA!B34:I66,8,0)</f>
        <v>-475.16</v>
      </c>
      <c r="G34" s="16">
        <f t="shared" si="0"/>
        <v>270286.37999999995</v>
      </c>
      <c r="H34" s="27">
        <f>RA!J35</f>
        <v>0</v>
      </c>
      <c r="I34" s="20">
        <f>VLOOKUP(B34,RMS!B:D,3,FALSE)</f>
        <v>269811.21999999997</v>
      </c>
      <c r="J34" s="21">
        <f>VLOOKUP(B34,RMS!B:E,4,FALSE)</f>
        <v>270286.38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177158.21</v>
      </c>
      <c r="F35" s="25">
        <f>VLOOKUP(C35,RA!B34:I67,8,0)</f>
        <v>-31164.17</v>
      </c>
      <c r="G35" s="16">
        <f t="shared" si="0"/>
        <v>208322.38</v>
      </c>
      <c r="H35" s="27">
        <f>RA!J34</f>
        <v>16.205782032638101</v>
      </c>
      <c r="I35" s="20">
        <f>VLOOKUP(B35,RMS!B:D,3,FALSE)</f>
        <v>177158.21</v>
      </c>
      <c r="J35" s="21">
        <f>VLOOKUP(B35,RMS!B:E,4,FALSE)</f>
        <v>208322.38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37641.880299999997</v>
      </c>
      <c r="F37" s="25">
        <f>VLOOKUP(C37,RA!B8:I68,8,0)</f>
        <v>2498.0812999999998</v>
      </c>
      <c r="G37" s="16">
        <f t="shared" si="0"/>
        <v>35143.798999999999</v>
      </c>
      <c r="H37" s="27">
        <f>RA!J35</f>
        <v>0</v>
      </c>
      <c r="I37" s="20">
        <f>VLOOKUP(B37,RMS!B:D,3,FALSE)</f>
        <v>37641.8803418803</v>
      </c>
      <c r="J37" s="21">
        <f>VLOOKUP(B37,RMS!B:E,4,FALSE)</f>
        <v>35143.799145299097</v>
      </c>
      <c r="K37" s="22">
        <f t="shared" si="1"/>
        <v>-4.1880302887875587E-5</v>
      </c>
      <c r="L37" s="22">
        <f t="shared" si="2"/>
        <v>-1.4529909822158515E-4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467967.32280000002</v>
      </c>
      <c r="F38" s="25">
        <f>VLOOKUP(C38,RA!B8:I69,8,0)</f>
        <v>11720.1612</v>
      </c>
      <c r="G38" s="16">
        <f t="shared" si="0"/>
        <v>456247.16160000005</v>
      </c>
      <c r="H38" s="27">
        <f>RA!J36</f>
        <v>4.0919682978453498</v>
      </c>
      <c r="I38" s="20">
        <f>VLOOKUP(B38,RMS!B:D,3,FALSE)</f>
        <v>467967.31646324799</v>
      </c>
      <c r="J38" s="21">
        <f>VLOOKUP(B38,RMS!B:E,4,FALSE)</f>
        <v>456247.158682051</v>
      </c>
      <c r="K38" s="22">
        <f t="shared" si="1"/>
        <v>6.3367520342580974E-3</v>
      </c>
      <c r="L38" s="22">
        <f t="shared" si="2"/>
        <v>2.9179490520618856E-3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66194.92</v>
      </c>
      <c r="F39" s="25">
        <f>VLOOKUP(C39,RA!B9:I70,8,0)</f>
        <v>-8582.08</v>
      </c>
      <c r="G39" s="16">
        <f t="shared" si="0"/>
        <v>74777</v>
      </c>
      <c r="H39" s="27">
        <f>RA!J37</f>
        <v>-10.0642952237299</v>
      </c>
      <c r="I39" s="20">
        <f>VLOOKUP(B39,RMS!B:D,3,FALSE)</f>
        <v>66194.92</v>
      </c>
      <c r="J39" s="21">
        <f>VLOOKUP(B39,RMS!B:E,4,FALSE)</f>
        <v>74777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52585.49</v>
      </c>
      <c r="F40" s="25">
        <f>VLOOKUP(C40,RA!B10:I71,8,0)</f>
        <v>7086.09</v>
      </c>
      <c r="G40" s="16">
        <f t="shared" si="0"/>
        <v>45499.399999999994</v>
      </c>
      <c r="H40" s="27">
        <f>RA!J38</f>
        <v>-0.176108317511777</v>
      </c>
      <c r="I40" s="20">
        <f>VLOOKUP(B40,RMS!B:D,3,FALSE)</f>
        <v>52585.49</v>
      </c>
      <c r="J40" s="21">
        <f>VLOOKUP(B40,RMS!B:E,4,FALSE)</f>
        <v>45499.4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-17.5911519991086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15514.6201</v>
      </c>
      <c r="F42" s="25">
        <f>VLOOKUP(C42,RA!B8:I72,8,0)</f>
        <v>2062.0059999999999</v>
      </c>
      <c r="G42" s="16">
        <f t="shared" si="0"/>
        <v>13452.614100000001</v>
      </c>
      <c r="H42" s="27">
        <f>RA!J39</f>
        <v>-17.5911519991086</v>
      </c>
      <c r="I42" s="20">
        <f>VLOOKUP(B42,RMS!B:D,3,FALSE)</f>
        <v>15514.619922850001</v>
      </c>
      <c r="J42" s="21">
        <f>VLOOKUP(B42,RMS!B:E,4,FALSE)</f>
        <v>13452.6139777627</v>
      </c>
      <c r="K42" s="22">
        <f t="shared" si="1"/>
        <v>1.7714999921736307E-4</v>
      </c>
      <c r="L42" s="22">
        <f t="shared" si="2"/>
        <v>1.2223730118421372E-4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20561051.552499998</v>
      </c>
      <c r="E7" s="53">
        <v>18264212.016600002</v>
      </c>
      <c r="F7" s="54">
        <v>112.57562896123</v>
      </c>
      <c r="G7" s="53">
        <v>16614494.779999999</v>
      </c>
      <c r="H7" s="54">
        <v>23.753697146727198</v>
      </c>
      <c r="I7" s="53">
        <v>2600376.1838000002</v>
      </c>
      <c r="J7" s="54">
        <v>12.647097241890901</v>
      </c>
      <c r="K7" s="53">
        <v>1907025.6984000001</v>
      </c>
      <c r="L7" s="54">
        <v>11.478084188847101</v>
      </c>
      <c r="M7" s="54">
        <v>0.363576896725473</v>
      </c>
      <c r="N7" s="53">
        <v>63992971.261799999</v>
      </c>
      <c r="O7" s="53">
        <v>4733750662.2004004</v>
      </c>
      <c r="P7" s="53">
        <v>1070408</v>
      </c>
      <c r="Q7" s="53">
        <v>1088114</v>
      </c>
      <c r="R7" s="54">
        <v>-1.62721920681105</v>
      </c>
      <c r="S7" s="53">
        <v>19.208611625193399</v>
      </c>
      <c r="T7" s="53">
        <v>19.867678611340398</v>
      </c>
      <c r="U7" s="55">
        <v>-3.4311016277853299</v>
      </c>
    </row>
    <row r="8" spans="1:23" ht="12" thickBot="1">
      <c r="A8" s="81">
        <v>42585</v>
      </c>
      <c r="B8" s="69" t="s">
        <v>6</v>
      </c>
      <c r="C8" s="70"/>
      <c r="D8" s="56">
        <v>671166.47900000005</v>
      </c>
      <c r="E8" s="56">
        <v>639918.07380000001</v>
      </c>
      <c r="F8" s="57">
        <v>104.88318840792201</v>
      </c>
      <c r="G8" s="56">
        <v>585097.33290000004</v>
      </c>
      <c r="H8" s="57">
        <v>14.710227044345499</v>
      </c>
      <c r="I8" s="56">
        <v>161989.86790000001</v>
      </c>
      <c r="J8" s="57">
        <v>24.1355718690474</v>
      </c>
      <c r="K8" s="56">
        <v>132373.91260000001</v>
      </c>
      <c r="L8" s="57">
        <v>22.624255001111798</v>
      </c>
      <c r="M8" s="57">
        <v>0.22372954548447799</v>
      </c>
      <c r="N8" s="56">
        <v>2173166.1145000001</v>
      </c>
      <c r="O8" s="56">
        <v>169740199.8964</v>
      </c>
      <c r="P8" s="56">
        <v>31707</v>
      </c>
      <c r="Q8" s="56">
        <v>39297</v>
      </c>
      <c r="R8" s="57">
        <v>-19.314451484846199</v>
      </c>
      <c r="S8" s="56">
        <v>21.167769861544802</v>
      </c>
      <c r="T8" s="56">
        <v>18.874986240679998</v>
      </c>
      <c r="U8" s="58">
        <v>10.8314840715936</v>
      </c>
    </row>
    <row r="9" spans="1:23" ht="12" thickBot="1">
      <c r="A9" s="82"/>
      <c r="B9" s="69" t="s">
        <v>7</v>
      </c>
      <c r="C9" s="70"/>
      <c r="D9" s="56">
        <v>105221.3363</v>
      </c>
      <c r="E9" s="56">
        <v>102582.9442</v>
      </c>
      <c r="F9" s="57">
        <v>102.57195981317901</v>
      </c>
      <c r="G9" s="56">
        <v>95573.402300000002</v>
      </c>
      <c r="H9" s="57">
        <v>10.094789730008401</v>
      </c>
      <c r="I9" s="56">
        <v>26226.6407</v>
      </c>
      <c r="J9" s="57">
        <v>24.925211579925499</v>
      </c>
      <c r="K9" s="56">
        <v>19673.863499999999</v>
      </c>
      <c r="L9" s="57">
        <v>20.585082278691701</v>
      </c>
      <c r="M9" s="57">
        <v>0.33307017709053399</v>
      </c>
      <c r="N9" s="56">
        <v>305182.8602</v>
      </c>
      <c r="O9" s="56">
        <v>24128924.321899999</v>
      </c>
      <c r="P9" s="56">
        <v>6245</v>
      </c>
      <c r="Q9" s="56">
        <v>5952</v>
      </c>
      <c r="R9" s="57">
        <v>4.9227150537634499</v>
      </c>
      <c r="S9" s="56">
        <v>16.8488929223379</v>
      </c>
      <c r="T9" s="56">
        <v>16.3304120127688</v>
      </c>
      <c r="U9" s="58">
        <v>3.0772402196328699</v>
      </c>
    </row>
    <row r="10" spans="1:23" ht="12" thickBot="1">
      <c r="A10" s="82"/>
      <c r="B10" s="69" t="s">
        <v>8</v>
      </c>
      <c r="C10" s="70"/>
      <c r="D10" s="56">
        <v>143288.69750000001</v>
      </c>
      <c r="E10" s="56">
        <v>168466.23449999999</v>
      </c>
      <c r="F10" s="57">
        <v>85.054846702827007</v>
      </c>
      <c r="G10" s="56">
        <v>156994.28140000001</v>
      </c>
      <c r="H10" s="57">
        <v>-8.7299892567934005</v>
      </c>
      <c r="I10" s="56">
        <v>41971.433499999999</v>
      </c>
      <c r="J10" s="57">
        <v>29.291517218237001</v>
      </c>
      <c r="K10" s="56">
        <v>42348.547299999998</v>
      </c>
      <c r="L10" s="57">
        <v>26.974579533952401</v>
      </c>
      <c r="M10" s="57">
        <v>-8.9049996763410008E-3</v>
      </c>
      <c r="N10" s="56">
        <v>435306.85550000001</v>
      </c>
      <c r="O10" s="56">
        <v>41492769.906000003</v>
      </c>
      <c r="P10" s="56">
        <v>107813</v>
      </c>
      <c r="Q10" s="56">
        <v>108528</v>
      </c>
      <c r="R10" s="57">
        <v>-0.65881615804216398</v>
      </c>
      <c r="S10" s="56">
        <v>1.3290484218044201</v>
      </c>
      <c r="T10" s="56">
        <v>1.2925467565973801</v>
      </c>
      <c r="U10" s="58">
        <v>2.7464511155648901</v>
      </c>
    </row>
    <row r="11" spans="1:23" ht="12" thickBot="1">
      <c r="A11" s="82"/>
      <c r="B11" s="69" t="s">
        <v>9</v>
      </c>
      <c r="C11" s="70"/>
      <c r="D11" s="56">
        <v>50027.128299999997</v>
      </c>
      <c r="E11" s="56">
        <v>50128.440199999997</v>
      </c>
      <c r="F11" s="57">
        <v>99.797895367189199</v>
      </c>
      <c r="G11" s="56">
        <v>47916.009299999998</v>
      </c>
      <c r="H11" s="57">
        <v>4.4058740092113799</v>
      </c>
      <c r="I11" s="56">
        <v>9243.0094000000008</v>
      </c>
      <c r="J11" s="57">
        <v>18.475994353647501</v>
      </c>
      <c r="K11" s="56">
        <v>10076.787200000001</v>
      </c>
      <c r="L11" s="57">
        <v>21.0301052763173</v>
      </c>
      <c r="M11" s="57">
        <v>-8.2742424093266001E-2</v>
      </c>
      <c r="N11" s="56">
        <v>158280.1507</v>
      </c>
      <c r="O11" s="56">
        <v>14275135.9298</v>
      </c>
      <c r="P11" s="56">
        <v>2695</v>
      </c>
      <c r="Q11" s="56">
        <v>2933</v>
      </c>
      <c r="R11" s="57">
        <v>-8.1145584725536999</v>
      </c>
      <c r="S11" s="56">
        <v>18.562941855287601</v>
      </c>
      <c r="T11" s="56">
        <v>18.388885543811799</v>
      </c>
      <c r="U11" s="58">
        <v>0.937654779251478</v>
      </c>
    </row>
    <row r="12" spans="1:23" ht="12" thickBot="1">
      <c r="A12" s="82"/>
      <c r="B12" s="69" t="s">
        <v>10</v>
      </c>
      <c r="C12" s="70"/>
      <c r="D12" s="56">
        <v>194371.1893</v>
      </c>
      <c r="E12" s="56">
        <v>113631.41310000001</v>
      </c>
      <c r="F12" s="57">
        <v>171.05409850790599</v>
      </c>
      <c r="G12" s="56">
        <v>106014.94190000001</v>
      </c>
      <c r="H12" s="57">
        <v>83.343202209499097</v>
      </c>
      <c r="I12" s="56">
        <v>47378.350400000003</v>
      </c>
      <c r="J12" s="57">
        <v>24.375191905048499</v>
      </c>
      <c r="K12" s="56">
        <v>12751.0514</v>
      </c>
      <c r="L12" s="57">
        <v>12.0275983474363</v>
      </c>
      <c r="M12" s="57">
        <v>2.7156426488877599</v>
      </c>
      <c r="N12" s="56">
        <v>556458.53870000003</v>
      </c>
      <c r="O12" s="56">
        <v>51211175.101199999</v>
      </c>
      <c r="P12" s="56">
        <v>1833</v>
      </c>
      <c r="Q12" s="56">
        <v>1832</v>
      </c>
      <c r="R12" s="57">
        <v>5.4585152838426999E-2</v>
      </c>
      <c r="S12" s="56">
        <v>106.03992869612701</v>
      </c>
      <c r="T12" s="56">
        <v>103.941397543668</v>
      </c>
      <c r="U12" s="58">
        <v>1.97900090867857</v>
      </c>
    </row>
    <row r="13" spans="1:23" ht="12" thickBot="1">
      <c r="A13" s="82"/>
      <c r="B13" s="69" t="s">
        <v>11</v>
      </c>
      <c r="C13" s="70"/>
      <c r="D13" s="56">
        <v>306927.77779999998</v>
      </c>
      <c r="E13" s="56">
        <v>261628.7023</v>
      </c>
      <c r="F13" s="57">
        <v>117.31426066856299</v>
      </c>
      <c r="G13" s="56">
        <v>251536.5441</v>
      </c>
      <c r="H13" s="57">
        <v>22.021147622183602</v>
      </c>
      <c r="I13" s="56">
        <v>68796.325299999997</v>
      </c>
      <c r="J13" s="57">
        <v>22.4144995259533</v>
      </c>
      <c r="K13" s="56">
        <v>56005.855000000003</v>
      </c>
      <c r="L13" s="57">
        <v>22.265494344127799</v>
      </c>
      <c r="M13" s="57">
        <v>0.22837737768667199</v>
      </c>
      <c r="N13" s="56">
        <v>923837.63970000006</v>
      </c>
      <c r="O13" s="56">
        <v>72373804.478100002</v>
      </c>
      <c r="P13" s="56">
        <v>12999</v>
      </c>
      <c r="Q13" s="56">
        <v>13287</v>
      </c>
      <c r="R13" s="57">
        <v>-2.1675321743057099</v>
      </c>
      <c r="S13" s="56">
        <v>23.611645341949401</v>
      </c>
      <c r="T13" s="56">
        <v>23.038325047038501</v>
      </c>
      <c r="U13" s="58">
        <v>2.4281251332042699</v>
      </c>
    </row>
    <row r="14" spans="1:23" ht="12" thickBot="1">
      <c r="A14" s="82"/>
      <c r="B14" s="69" t="s">
        <v>12</v>
      </c>
      <c r="C14" s="70"/>
      <c r="D14" s="56">
        <v>116294.5199</v>
      </c>
      <c r="E14" s="56">
        <v>124428.1786</v>
      </c>
      <c r="F14" s="57">
        <v>93.463169845033804</v>
      </c>
      <c r="G14" s="56">
        <v>139571.114</v>
      </c>
      <c r="H14" s="57">
        <v>-16.677228856968199</v>
      </c>
      <c r="I14" s="56">
        <v>22066.163499999999</v>
      </c>
      <c r="J14" s="57">
        <v>18.974379462569999</v>
      </c>
      <c r="K14" s="56">
        <v>25702.980100000001</v>
      </c>
      <c r="L14" s="57">
        <v>18.415687432286301</v>
      </c>
      <c r="M14" s="57">
        <v>-0.14149396629692801</v>
      </c>
      <c r="N14" s="56">
        <v>330201.85560000001</v>
      </c>
      <c r="O14" s="56">
        <v>32805596.831</v>
      </c>
      <c r="P14" s="56">
        <v>2790</v>
      </c>
      <c r="Q14" s="56">
        <v>2295</v>
      </c>
      <c r="R14" s="57">
        <v>21.568627450980401</v>
      </c>
      <c r="S14" s="56">
        <v>41.682623620071702</v>
      </c>
      <c r="T14" s="56">
        <v>47.3079110675381</v>
      </c>
      <c r="U14" s="58">
        <v>-13.4955215361196</v>
      </c>
    </row>
    <row r="15" spans="1:23" ht="12" thickBot="1">
      <c r="A15" s="82"/>
      <c r="B15" s="69" t="s">
        <v>13</v>
      </c>
      <c r="C15" s="70"/>
      <c r="D15" s="56">
        <v>137444.47760000001</v>
      </c>
      <c r="E15" s="56">
        <v>104289.4972</v>
      </c>
      <c r="F15" s="57">
        <v>131.791293744966</v>
      </c>
      <c r="G15" s="56">
        <v>97960.188299999994</v>
      </c>
      <c r="H15" s="57">
        <v>40.306465294942697</v>
      </c>
      <c r="I15" s="56">
        <v>-17635.682700000001</v>
      </c>
      <c r="J15" s="57">
        <v>-12.831132256418901</v>
      </c>
      <c r="K15" s="56">
        <v>17479.177299999999</v>
      </c>
      <c r="L15" s="57">
        <v>17.843143835606501</v>
      </c>
      <c r="M15" s="57">
        <v>-2.0089538195827998</v>
      </c>
      <c r="N15" s="56">
        <v>395801.73619999998</v>
      </c>
      <c r="O15" s="56">
        <v>27770668.033300001</v>
      </c>
      <c r="P15" s="56">
        <v>6806</v>
      </c>
      <c r="Q15" s="56">
        <v>6676</v>
      </c>
      <c r="R15" s="57">
        <v>1.9472738166566901</v>
      </c>
      <c r="S15" s="56">
        <v>20.194604407875399</v>
      </c>
      <c r="T15" s="56">
        <v>18.853611414020399</v>
      </c>
      <c r="U15" s="58">
        <v>6.6403528723349403</v>
      </c>
    </row>
    <row r="16" spans="1:23" ht="12" thickBot="1">
      <c r="A16" s="82"/>
      <c r="B16" s="69" t="s">
        <v>14</v>
      </c>
      <c r="C16" s="70"/>
      <c r="D16" s="56">
        <v>916741.78769999999</v>
      </c>
      <c r="E16" s="56">
        <v>1021642.0934</v>
      </c>
      <c r="F16" s="57">
        <v>89.732186410713098</v>
      </c>
      <c r="G16" s="56">
        <v>952272.50269999995</v>
      </c>
      <c r="H16" s="57">
        <v>-3.7311499491226399</v>
      </c>
      <c r="I16" s="56">
        <v>85514.142000000007</v>
      </c>
      <c r="J16" s="57">
        <v>9.3280510550899205</v>
      </c>
      <c r="K16" s="56">
        <v>56166.659399999997</v>
      </c>
      <c r="L16" s="57">
        <v>5.89817087448702</v>
      </c>
      <c r="M16" s="57">
        <v>0.52250717620567599</v>
      </c>
      <c r="N16" s="56">
        <v>3165154.1409999998</v>
      </c>
      <c r="O16" s="56">
        <v>243548248.50529999</v>
      </c>
      <c r="P16" s="56">
        <v>55720</v>
      </c>
      <c r="Q16" s="56">
        <v>62763</v>
      </c>
      <c r="R16" s="57">
        <v>-11.2215795930724</v>
      </c>
      <c r="S16" s="56">
        <v>16.452652327709998</v>
      </c>
      <c r="T16" s="56">
        <v>17.9966435049312</v>
      </c>
      <c r="U16" s="58">
        <v>-9.3844514943091593</v>
      </c>
    </row>
    <row r="17" spans="1:21" ht="12" thickBot="1">
      <c r="A17" s="82"/>
      <c r="B17" s="69" t="s">
        <v>15</v>
      </c>
      <c r="C17" s="70"/>
      <c r="D17" s="56">
        <v>475831.08519999997</v>
      </c>
      <c r="E17" s="56">
        <v>721303.74690000003</v>
      </c>
      <c r="F17" s="57">
        <v>65.9681981751813</v>
      </c>
      <c r="G17" s="56">
        <v>475657.13660000003</v>
      </c>
      <c r="H17" s="57">
        <v>3.6570165065418998E-2</v>
      </c>
      <c r="I17" s="56">
        <v>72388.247099999993</v>
      </c>
      <c r="J17" s="57">
        <v>15.2130134729584</v>
      </c>
      <c r="K17" s="56">
        <v>53364.415999999997</v>
      </c>
      <c r="L17" s="57">
        <v>11.219092891457301</v>
      </c>
      <c r="M17" s="57">
        <v>0.35648907129425</v>
      </c>
      <c r="N17" s="56">
        <v>2000242.6314000001</v>
      </c>
      <c r="O17" s="56">
        <v>247857167.9957</v>
      </c>
      <c r="P17" s="56">
        <v>11589</v>
      </c>
      <c r="Q17" s="56">
        <v>12842</v>
      </c>
      <c r="R17" s="57">
        <v>-9.7570471889113808</v>
      </c>
      <c r="S17" s="56">
        <v>41.058856260246799</v>
      </c>
      <c r="T17" s="56">
        <v>49.627917512848498</v>
      </c>
      <c r="U17" s="58">
        <v>-20.8701898520691</v>
      </c>
    </row>
    <row r="18" spans="1:21" ht="12" thickBot="1">
      <c r="A18" s="82"/>
      <c r="B18" s="69" t="s">
        <v>16</v>
      </c>
      <c r="C18" s="70"/>
      <c r="D18" s="56">
        <v>2302112.3352000001</v>
      </c>
      <c r="E18" s="56">
        <v>1897579.9393</v>
      </c>
      <c r="F18" s="57">
        <v>121.31833223580701</v>
      </c>
      <c r="G18" s="56">
        <v>1671675.1292000001</v>
      </c>
      <c r="H18" s="57">
        <v>37.712902165488501</v>
      </c>
      <c r="I18" s="56">
        <v>379002.84970000002</v>
      </c>
      <c r="J18" s="57">
        <v>16.4632647983737</v>
      </c>
      <c r="K18" s="56">
        <v>228737.1826</v>
      </c>
      <c r="L18" s="57">
        <v>13.683112143294499</v>
      </c>
      <c r="M18" s="57">
        <v>0.656935900809683</v>
      </c>
      <c r="N18" s="56">
        <v>6465577.5752999997</v>
      </c>
      <c r="O18" s="56">
        <v>493395474.8944</v>
      </c>
      <c r="P18" s="56">
        <v>96848</v>
      </c>
      <c r="Q18" s="56">
        <v>92400</v>
      </c>
      <c r="R18" s="57">
        <v>4.8138528138528001</v>
      </c>
      <c r="S18" s="56">
        <v>23.7703652651578</v>
      </c>
      <c r="T18" s="56">
        <v>23.109579977272698</v>
      </c>
      <c r="U18" s="58">
        <v>2.7798701471938299</v>
      </c>
    </row>
    <row r="19" spans="1:21" ht="12" thickBot="1">
      <c r="A19" s="82"/>
      <c r="B19" s="69" t="s">
        <v>17</v>
      </c>
      <c r="C19" s="70"/>
      <c r="D19" s="56">
        <v>541772.92509999999</v>
      </c>
      <c r="E19" s="56">
        <v>469094.39</v>
      </c>
      <c r="F19" s="57">
        <v>115.493371195507</v>
      </c>
      <c r="G19" s="56">
        <v>411692.1054</v>
      </c>
      <c r="H19" s="57">
        <v>31.596627186623699</v>
      </c>
      <c r="I19" s="56">
        <v>57203.412300000004</v>
      </c>
      <c r="J19" s="57">
        <v>10.558558696790101</v>
      </c>
      <c r="K19" s="56">
        <v>32703.4251</v>
      </c>
      <c r="L19" s="57">
        <v>7.9436609716441797</v>
      </c>
      <c r="M19" s="57">
        <v>0.749156613568283</v>
      </c>
      <c r="N19" s="56">
        <v>1798878.7697999999</v>
      </c>
      <c r="O19" s="56">
        <v>143893396.70230001</v>
      </c>
      <c r="P19" s="56">
        <v>10507</v>
      </c>
      <c r="Q19" s="56">
        <v>10554</v>
      </c>
      <c r="R19" s="57">
        <v>-0.44532878529467401</v>
      </c>
      <c r="S19" s="56">
        <v>51.5630460740459</v>
      </c>
      <c r="T19" s="56">
        <v>49.2673320352473</v>
      </c>
      <c r="U19" s="58">
        <v>4.4522467417884304</v>
      </c>
    </row>
    <row r="20" spans="1:21" ht="12" thickBot="1">
      <c r="A20" s="82"/>
      <c r="B20" s="69" t="s">
        <v>18</v>
      </c>
      <c r="C20" s="70"/>
      <c r="D20" s="56">
        <v>1177180.5297999999</v>
      </c>
      <c r="E20" s="56">
        <v>1007451.0124</v>
      </c>
      <c r="F20" s="57">
        <v>116.847421394283</v>
      </c>
      <c r="G20" s="56">
        <v>917533.59580000001</v>
      </c>
      <c r="H20" s="57">
        <v>28.298357159730301</v>
      </c>
      <c r="I20" s="56">
        <v>149500.00200000001</v>
      </c>
      <c r="J20" s="57">
        <v>12.6998364495036</v>
      </c>
      <c r="K20" s="56">
        <v>91395.604800000001</v>
      </c>
      <c r="L20" s="57">
        <v>9.9610090811238301</v>
      </c>
      <c r="M20" s="57">
        <v>0.63574607692732299</v>
      </c>
      <c r="N20" s="56">
        <v>3701333.1022999999</v>
      </c>
      <c r="O20" s="56">
        <v>270887356.24110001</v>
      </c>
      <c r="P20" s="56">
        <v>45985</v>
      </c>
      <c r="Q20" s="56">
        <v>47962</v>
      </c>
      <c r="R20" s="57">
        <v>-4.1220132604978899</v>
      </c>
      <c r="S20" s="56">
        <v>25.599228657170801</v>
      </c>
      <c r="T20" s="56">
        <v>27.036388753596601</v>
      </c>
      <c r="U20" s="58">
        <v>-5.6140757820185501</v>
      </c>
    </row>
    <row r="21" spans="1:21" ht="12" thickBot="1">
      <c r="A21" s="82"/>
      <c r="B21" s="69" t="s">
        <v>19</v>
      </c>
      <c r="C21" s="70"/>
      <c r="D21" s="56">
        <v>553424.64650000003</v>
      </c>
      <c r="E21" s="56">
        <v>404674.64289999998</v>
      </c>
      <c r="F21" s="57">
        <v>136.75792546180301</v>
      </c>
      <c r="G21" s="56">
        <v>350293.23830000003</v>
      </c>
      <c r="H21" s="57">
        <v>57.988960673580898</v>
      </c>
      <c r="I21" s="56">
        <v>153872.14309999999</v>
      </c>
      <c r="J21" s="57">
        <v>27.8036303719263</v>
      </c>
      <c r="K21" s="56">
        <v>42002.138400000003</v>
      </c>
      <c r="L21" s="57">
        <v>11.9905649917308</v>
      </c>
      <c r="M21" s="57">
        <v>2.6634359335380902</v>
      </c>
      <c r="N21" s="56">
        <v>1589538.1135</v>
      </c>
      <c r="O21" s="56">
        <v>90370090.619900003</v>
      </c>
      <c r="P21" s="56">
        <v>36991</v>
      </c>
      <c r="Q21" s="56">
        <v>35620</v>
      </c>
      <c r="R21" s="57">
        <v>3.8489612577203798</v>
      </c>
      <c r="S21" s="56">
        <v>14.9610620556352</v>
      </c>
      <c r="T21" s="56">
        <v>15.2303170887142</v>
      </c>
      <c r="U21" s="58">
        <v>-1.79970534229308</v>
      </c>
    </row>
    <row r="22" spans="1:21" ht="12" thickBot="1">
      <c r="A22" s="82"/>
      <c r="B22" s="69" t="s">
        <v>20</v>
      </c>
      <c r="C22" s="70"/>
      <c r="D22" s="56">
        <v>1524526.3300999999</v>
      </c>
      <c r="E22" s="56">
        <v>1523579.6965999999</v>
      </c>
      <c r="F22" s="57">
        <v>100.06213219447</v>
      </c>
      <c r="G22" s="56">
        <v>1384581.3112999999</v>
      </c>
      <c r="H22" s="57">
        <v>10.107388974404399</v>
      </c>
      <c r="I22" s="56">
        <v>141433.94510000001</v>
      </c>
      <c r="J22" s="57">
        <v>9.2772385958544099</v>
      </c>
      <c r="K22" s="56">
        <v>183996.6237</v>
      </c>
      <c r="L22" s="57">
        <v>13.2889720667429</v>
      </c>
      <c r="M22" s="57">
        <v>-0.231323150088868</v>
      </c>
      <c r="N22" s="56">
        <v>4522581.4686000003</v>
      </c>
      <c r="O22" s="56">
        <v>316506513.6092</v>
      </c>
      <c r="P22" s="56">
        <v>87683</v>
      </c>
      <c r="Q22" s="56">
        <v>86431</v>
      </c>
      <c r="R22" s="57">
        <v>1.4485543381425701</v>
      </c>
      <c r="S22" s="56">
        <v>17.386794818836002</v>
      </c>
      <c r="T22" s="56">
        <v>17.524828175076099</v>
      </c>
      <c r="U22" s="58">
        <v>-0.793897654388248</v>
      </c>
    </row>
    <row r="23" spans="1:21" ht="12" thickBot="1">
      <c r="A23" s="82"/>
      <c r="B23" s="69" t="s">
        <v>21</v>
      </c>
      <c r="C23" s="70"/>
      <c r="D23" s="56">
        <v>3449377.4081000001</v>
      </c>
      <c r="E23" s="56">
        <v>2974478.5861999998</v>
      </c>
      <c r="F23" s="57">
        <v>115.965783855472</v>
      </c>
      <c r="G23" s="56">
        <v>2494390.0027999999</v>
      </c>
      <c r="H23" s="57">
        <v>38.285408626077299</v>
      </c>
      <c r="I23" s="56">
        <v>611257.06400000001</v>
      </c>
      <c r="J23" s="57">
        <v>17.7207939776209</v>
      </c>
      <c r="K23" s="56">
        <v>296751.01949999999</v>
      </c>
      <c r="L23" s="57">
        <v>11.8967370446037</v>
      </c>
      <c r="M23" s="57">
        <v>1.05983138669554</v>
      </c>
      <c r="N23" s="56">
        <v>10916442.611099999</v>
      </c>
      <c r="O23" s="56">
        <v>691946725.91260004</v>
      </c>
      <c r="P23" s="56">
        <v>86639</v>
      </c>
      <c r="Q23" s="56">
        <v>93490</v>
      </c>
      <c r="R23" s="57">
        <v>-7.3280564766285199</v>
      </c>
      <c r="S23" s="56">
        <v>39.813218159258497</v>
      </c>
      <c r="T23" s="56">
        <v>42.291993787570902</v>
      </c>
      <c r="U23" s="58">
        <v>-6.2260117190147302</v>
      </c>
    </row>
    <row r="24" spans="1:21" ht="12" thickBot="1">
      <c r="A24" s="82"/>
      <c r="B24" s="69" t="s">
        <v>22</v>
      </c>
      <c r="C24" s="70"/>
      <c r="D24" s="56">
        <v>329755.55</v>
      </c>
      <c r="E24" s="56">
        <v>274744.98550000001</v>
      </c>
      <c r="F24" s="57">
        <v>120.02240892582201</v>
      </c>
      <c r="G24" s="56">
        <v>247136.10709999999</v>
      </c>
      <c r="H24" s="57">
        <v>33.430745458238199</v>
      </c>
      <c r="I24" s="56">
        <v>47528.794199999997</v>
      </c>
      <c r="J24" s="57">
        <v>14.413341701147999</v>
      </c>
      <c r="K24" s="56">
        <v>46427.737099999998</v>
      </c>
      <c r="L24" s="57">
        <v>18.786302675397302</v>
      </c>
      <c r="M24" s="57">
        <v>2.3715502171223E-2</v>
      </c>
      <c r="N24" s="56">
        <v>946035.52960000001</v>
      </c>
      <c r="O24" s="56">
        <v>65770521.686700001</v>
      </c>
      <c r="P24" s="56">
        <v>31909</v>
      </c>
      <c r="Q24" s="56">
        <v>30840</v>
      </c>
      <c r="R24" s="57">
        <v>3.4662775616083099</v>
      </c>
      <c r="S24" s="56">
        <v>10.3342489579742</v>
      </c>
      <c r="T24" s="56">
        <v>10.1739413715953</v>
      </c>
      <c r="U24" s="58">
        <v>1.55122628679474</v>
      </c>
    </row>
    <row r="25" spans="1:21" ht="12" thickBot="1">
      <c r="A25" s="82"/>
      <c r="B25" s="69" t="s">
        <v>23</v>
      </c>
      <c r="C25" s="70"/>
      <c r="D25" s="56">
        <v>302964.26809999999</v>
      </c>
      <c r="E25" s="56">
        <v>295257.0514</v>
      </c>
      <c r="F25" s="57">
        <v>102.61034128176</v>
      </c>
      <c r="G25" s="56">
        <v>239140.3535</v>
      </c>
      <c r="H25" s="57">
        <v>26.688893641699799</v>
      </c>
      <c r="I25" s="56">
        <v>25866.094099999998</v>
      </c>
      <c r="J25" s="57">
        <v>8.5376715419992504</v>
      </c>
      <c r="K25" s="56">
        <v>24650.6453</v>
      </c>
      <c r="L25" s="57">
        <v>10.308024111873699</v>
      </c>
      <c r="M25" s="57">
        <v>4.9306976965832E-2</v>
      </c>
      <c r="N25" s="56">
        <v>890993.97679999995</v>
      </c>
      <c r="O25" s="56">
        <v>78801862.651099995</v>
      </c>
      <c r="P25" s="56">
        <v>21685</v>
      </c>
      <c r="Q25" s="56">
        <v>20718</v>
      </c>
      <c r="R25" s="57">
        <v>4.6674389419828302</v>
      </c>
      <c r="S25" s="56">
        <v>13.971144482361099</v>
      </c>
      <c r="T25" s="56">
        <v>14.5225281687422</v>
      </c>
      <c r="U25" s="58">
        <v>-3.94658925098949</v>
      </c>
    </row>
    <row r="26" spans="1:21" ht="12" thickBot="1">
      <c r="A26" s="82"/>
      <c r="B26" s="69" t="s">
        <v>24</v>
      </c>
      <c r="C26" s="70"/>
      <c r="D26" s="56">
        <v>670006.31629999995</v>
      </c>
      <c r="E26" s="56">
        <v>643114.5601</v>
      </c>
      <c r="F26" s="57">
        <v>104.181487695725</v>
      </c>
      <c r="G26" s="56">
        <v>589125.8578</v>
      </c>
      <c r="H26" s="57">
        <v>13.7288929740812</v>
      </c>
      <c r="I26" s="56">
        <v>150575.7383</v>
      </c>
      <c r="J26" s="57">
        <v>22.473778923686801</v>
      </c>
      <c r="K26" s="56">
        <v>142300.9509</v>
      </c>
      <c r="L26" s="57">
        <v>24.154592608004201</v>
      </c>
      <c r="M26" s="57">
        <v>5.8149909383353002E-2</v>
      </c>
      <c r="N26" s="56">
        <v>2096153.5937000001</v>
      </c>
      <c r="O26" s="56">
        <v>155699663.6453</v>
      </c>
      <c r="P26" s="56">
        <v>46485</v>
      </c>
      <c r="Q26" s="56">
        <v>50183</v>
      </c>
      <c r="R26" s="57">
        <v>-7.3690293525695996</v>
      </c>
      <c r="S26" s="56">
        <v>14.413387464773599</v>
      </c>
      <c r="T26" s="56">
        <v>14.0041556224219</v>
      </c>
      <c r="U26" s="58">
        <v>2.8392481875049298</v>
      </c>
    </row>
    <row r="27" spans="1:21" ht="12" thickBot="1">
      <c r="A27" s="82"/>
      <c r="B27" s="69" t="s">
        <v>25</v>
      </c>
      <c r="C27" s="70"/>
      <c r="D27" s="56">
        <v>267659.29310000001</v>
      </c>
      <c r="E27" s="56">
        <v>278696.22100000002</v>
      </c>
      <c r="F27" s="57">
        <v>96.039799944040098</v>
      </c>
      <c r="G27" s="56">
        <v>228207.97700000001</v>
      </c>
      <c r="H27" s="57">
        <v>17.287439562202501</v>
      </c>
      <c r="I27" s="56">
        <v>70655.807400000005</v>
      </c>
      <c r="J27" s="57">
        <v>26.3976664444086</v>
      </c>
      <c r="K27" s="56">
        <v>63940.563800000004</v>
      </c>
      <c r="L27" s="57">
        <v>28.018548974736301</v>
      </c>
      <c r="M27" s="57">
        <v>0.10502321532547999</v>
      </c>
      <c r="N27" s="56">
        <v>744115.62609999999</v>
      </c>
      <c r="O27" s="56">
        <v>52322580.468699999</v>
      </c>
      <c r="P27" s="56">
        <v>33796</v>
      </c>
      <c r="Q27" s="56">
        <v>32471</v>
      </c>
      <c r="R27" s="57">
        <v>4.0805641957439001</v>
      </c>
      <c r="S27" s="56">
        <v>7.91985125754527</v>
      </c>
      <c r="T27" s="56">
        <v>7.6652960457023198</v>
      </c>
      <c r="U27" s="58">
        <v>3.2141413211572298</v>
      </c>
    </row>
    <row r="28" spans="1:21" ht="12" thickBot="1">
      <c r="A28" s="82"/>
      <c r="B28" s="69" t="s">
        <v>26</v>
      </c>
      <c r="C28" s="70"/>
      <c r="D28" s="56">
        <v>986356.10979999998</v>
      </c>
      <c r="E28" s="56">
        <v>1013271.6360000001</v>
      </c>
      <c r="F28" s="57">
        <v>97.343700815878805</v>
      </c>
      <c r="G28" s="56">
        <v>901550.47069999995</v>
      </c>
      <c r="H28" s="57">
        <v>9.4066435386754907</v>
      </c>
      <c r="I28" s="56">
        <v>61693.580499999996</v>
      </c>
      <c r="J28" s="57">
        <v>6.2546964414819097</v>
      </c>
      <c r="K28" s="56">
        <v>36846.187400000003</v>
      </c>
      <c r="L28" s="57">
        <v>4.0869799969591396</v>
      </c>
      <c r="M28" s="57">
        <v>0.67435452222663295</v>
      </c>
      <c r="N28" s="56">
        <v>2961819.9434000002</v>
      </c>
      <c r="O28" s="56">
        <v>222626831.40259999</v>
      </c>
      <c r="P28" s="56">
        <v>45318</v>
      </c>
      <c r="Q28" s="56">
        <v>45808</v>
      </c>
      <c r="R28" s="57">
        <v>-1.0696821515892501</v>
      </c>
      <c r="S28" s="56">
        <v>21.7652171278521</v>
      </c>
      <c r="T28" s="56">
        <v>21.967351532483399</v>
      </c>
      <c r="U28" s="58">
        <v>-0.92870382796538997</v>
      </c>
    </row>
    <row r="29" spans="1:21" ht="12" thickBot="1">
      <c r="A29" s="82"/>
      <c r="B29" s="69" t="s">
        <v>27</v>
      </c>
      <c r="C29" s="70"/>
      <c r="D29" s="56">
        <v>798716.89610000001</v>
      </c>
      <c r="E29" s="56">
        <v>720885.02390000003</v>
      </c>
      <c r="F29" s="57">
        <v>110.796710934419</v>
      </c>
      <c r="G29" s="56">
        <v>633984.06270000001</v>
      </c>
      <c r="H29" s="57">
        <v>25.9837499224253</v>
      </c>
      <c r="I29" s="56">
        <v>128470.93399999999</v>
      </c>
      <c r="J29" s="57">
        <v>16.084664619880002</v>
      </c>
      <c r="K29" s="56">
        <v>105114.2785</v>
      </c>
      <c r="L29" s="57">
        <v>16.579955977495899</v>
      </c>
      <c r="M29" s="57">
        <v>0.22220250030066099</v>
      </c>
      <c r="N29" s="56">
        <v>2419220.8059999999</v>
      </c>
      <c r="O29" s="56">
        <v>162597972.8881</v>
      </c>
      <c r="P29" s="56">
        <v>119835</v>
      </c>
      <c r="Q29" s="56">
        <v>120008</v>
      </c>
      <c r="R29" s="57">
        <v>-0.14415705619625899</v>
      </c>
      <c r="S29" s="56">
        <v>6.6651386998789999</v>
      </c>
      <c r="T29" s="56">
        <v>6.7199195195320298</v>
      </c>
      <c r="U29" s="58">
        <v>-0.82190067033451697</v>
      </c>
    </row>
    <row r="30" spans="1:21" ht="12" thickBot="1">
      <c r="A30" s="82"/>
      <c r="B30" s="69" t="s">
        <v>28</v>
      </c>
      <c r="C30" s="70"/>
      <c r="D30" s="56">
        <v>1077778.4036000001</v>
      </c>
      <c r="E30" s="56">
        <v>1338370.8535</v>
      </c>
      <c r="F30" s="57">
        <v>80.5291299329689</v>
      </c>
      <c r="G30" s="56">
        <v>1251204.6146</v>
      </c>
      <c r="H30" s="57">
        <v>-13.860739400760799</v>
      </c>
      <c r="I30" s="56">
        <v>120390.8011</v>
      </c>
      <c r="J30" s="57">
        <v>11.170274028304</v>
      </c>
      <c r="K30" s="56">
        <v>161463.38430000001</v>
      </c>
      <c r="L30" s="57">
        <v>12.9046346549496</v>
      </c>
      <c r="M30" s="57">
        <v>-0.25437707365087098</v>
      </c>
      <c r="N30" s="56">
        <v>3334489.6172000002</v>
      </c>
      <c r="O30" s="56">
        <v>256556490.03549999</v>
      </c>
      <c r="P30" s="56">
        <v>82305</v>
      </c>
      <c r="Q30" s="56">
        <v>83554</v>
      </c>
      <c r="R30" s="57">
        <v>-1.4948416592862099</v>
      </c>
      <c r="S30" s="56">
        <v>13.094932307879199</v>
      </c>
      <c r="T30" s="56">
        <v>13.333091855566501</v>
      </c>
      <c r="U30" s="58">
        <v>-1.8187153784974299</v>
      </c>
    </row>
    <row r="31" spans="1:21" ht="12" thickBot="1">
      <c r="A31" s="82"/>
      <c r="B31" s="69" t="s">
        <v>29</v>
      </c>
      <c r="C31" s="70"/>
      <c r="D31" s="56">
        <v>1758320.2193</v>
      </c>
      <c r="E31" s="56">
        <v>1017908.5918000001</v>
      </c>
      <c r="F31" s="57">
        <v>172.73851831731801</v>
      </c>
      <c r="G31" s="56">
        <v>726015.48400000005</v>
      </c>
      <c r="H31" s="57">
        <v>142.187702335561</v>
      </c>
      <c r="I31" s="56">
        <v>-48537.080099999999</v>
      </c>
      <c r="J31" s="57">
        <v>-2.7604232475540198</v>
      </c>
      <c r="K31" s="56">
        <v>34243.292099999999</v>
      </c>
      <c r="L31" s="57">
        <v>4.71660630587873</v>
      </c>
      <c r="M31" s="57">
        <v>-2.4174186278076899</v>
      </c>
      <c r="N31" s="56">
        <v>5572789.6414000001</v>
      </c>
      <c r="O31" s="56">
        <v>276684421.94010001</v>
      </c>
      <c r="P31" s="56">
        <v>44701</v>
      </c>
      <c r="Q31" s="56">
        <v>43641</v>
      </c>
      <c r="R31" s="57">
        <v>2.4289085951284299</v>
      </c>
      <c r="S31" s="56">
        <v>39.3351428223082</v>
      </c>
      <c r="T31" s="56">
        <v>41.769390167502998</v>
      </c>
      <c r="U31" s="58">
        <v>-6.1884797423800499</v>
      </c>
    </row>
    <row r="32" spans="1:21" ht="12" thickBot="1">
      <c r="A32" s="82"/>
      <c r="B32" s="69" t="s">
        <v>30</v>
      </c>
      <c r="C32" s="70"/>
      <c r="D32" s="56">
        <v>123786.863</v>
      </c>
      <c r="E32" s="56">
        <v>122074.6093</v>
      </c>
      <c r="F32" s="57">
        <v>101.402628859366</v>
      </c>
      <c r="G32" s="56">
        <v>110758.7145</v>
      </c>
      <c r="H32" s="57">
        <v>11.762639679246201</v>
      </c>
      <c r="I32" s="56">
        <v>30185.456999999999</v>
      </c>
      <c r="J32" s="57">
        <v>24.3850246047515</v>
      </c>
      <c r="K32" s="56">
        <v>30121.650799999999</v>
      </c>
      <c r="L32" s="57">
        <v>27.1957388960126</v>
      </c>
      <c r="M32" s="57">
        <v>2.1182836366989998E-3</v>
      </c>
      <c r="N32" s="56">
        <v>359211.70409999997</v>
      </c>
      <c r="O32" s="56">
        <v>26821183.9005</v>
      </c>
      <c r="P32" s="56">
        <v>23038</v>
      </c>
      <c r="Q32" s="56">
        <v>22478</v>
      </c>
      <c r="R32" s="57">
        <v>2.4913248509653898</v>
      </c>
      <c r="S32" s="56">
        <v>5.3731601267471101</v>
      </c>
      <c r="T32" s="56">
        <v>5.42494020820358</v>
      </c>
      <c r="U32" s="58">
        <v>-0.96368022234638195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462.28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206065.43659999999</v>
      </c>
      <c r="E34" s="56">
        <v>195712.3413</v>
      </c>
      <c r="F34" s="57">
        <v>105.289955263542</v>
      </c>
      <c r="G34" s="56">
        <v>148218.75930000001</v>
      </c>
      <c r="H34" s="57">
        <v>39.027905491312502</v>
      </c>
      <c r="I34" s="56">
        <v>33394.515500000001</v>
      </c>
      <c r="J34" s="57">
        <v>16.205782032638101</v>
      </c>
      <c r="K34" s="56">
        <v>27072.399600000001</v>
      </c>
      <c r="L34" s="57">
        <v>18.2651640911421</v>
      </c>
      <c r="M34" s="57">
        <v>0.233526247891229</v>
      </c>
      <c r="N34" s="56">
        <v>579493.92310000001</v>
      </c>
      <c r="O34" s="56">
        <v>42997734.0506</v>
      </c>
      <c r="P34" s="56">
        <v>13880</v>
      </c>
      <c r="Q34" s="56">
        <v>12829</v>
      </c>
      <c r="R34" s="57">
        <v>8.1923766466599108</v>
      </c>
      <c r="S34" s="56">
        <v>14.8462130115274</v>
      </c>
      <c r="T34" s="56">
        <v>14.5823422714163</v>
      </c>
      <c r="U34" s="58">
        <v>1.7773605963094501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110829.06</v>
      </c>
      <c r="E36" s="59"/>
      <c r="F36" s="59"/>
      <c r="G36" s="56">
        <v>79420.570000000007</v>
      </c>
      <c r="H36" s="57">
        <v>39.547046816712601</v>
      </c>
      <c r="I36" s="56">
        <v>4535.09</v>
      </c>
      <c r="J36" s="57">
        <v>4.0919682978453498</v>
      </c>
      <c r="K36" s="56">
        <v>2735.9</v>
      </c>
      <c r="L36" s="57">
        <v>3.4448254400591698</v>
      </c>
      <c r="M36" s="57">
        <v>0.65762272012865997</v>
      </c>
      <c r="N36" s="56">
        <v>366837.69</v>
      </c>
      <c r="O36" s="56">
        <v>35518873.960000001</v>
      </c>
      <c r="P36" s="56">
        <v>79</v>
      </c>
      <c r="Q36" s="56">
        <v>87</v>
      </c>
      <c r="R36" s="57">
        <v>-9.1954022988505706</v>
      </c>
      <c r="S36" s="56">
        <v>1402.89949367089</v>
      </c>
      <c r="T36" s="56">
        <v>1092.9565517241399</v>
      </c>
      <c r="U36" s="58">
        <v>22.093025433756399</v>
      </c>
    </row>
    <row r="37" spans="1:21" ht="12" thickBot="1">
      <c r="A37" s="82"/>
      <c r="B37" s="69" t="s">
        <v>35</v>
      </c>
      <c r="C37" s="70"/>
      <c r="D37" s="56">
        <v>176230.82</v>
      </c>
      <c r="E37" s="59"/>
      <c r="F37" s="59"/>
      <c r="G37" s="56">
        <v>212132.13</v>
      </c>
      <c r="H37" s="57">
        <v>-16.924032205776701</v>
      </c>
      <c r="I37" s="56">
        <v>-17736.39</v>
      </c>
      <c r="J37" s="57">
        <v>-10.0642952237299</v>
      </c>
      <c r="K37" s="56">
        <v>-25938.95</v>
      </c>
      <c r="L37" s="57">
        <v>-12.2277327814509</v>
      </c>
      <c r="M37" s="57">
        <v>-0.316225598954468</v>
      </c>
      <c r="N37" s="56">
        <v>495236.12</v>
      </c>
      <c r="O37" s="56">
        <v>88956333.640000001</v>
      </c>
      <c r="P37" s="56">
        <v>85</v>
      </c>
      <c r="Q37" s="56">
        <v>84</v>
      </c>
      <c r="R37" s="57">
        <v>1.19047619047619</v>
      </c>
      <c r="S37" s="56">
        <v>2073.30376470588</v>
      </c>
      <c r="T37" s="56">
        <v>2193.89619047619</v>
      </c>
      <c r="U37" s="58">
        <v>-5.81643789121346</v>
      </c>
    </row>
    <row r="38" spans="1:21" ht="12" thickBot="1">
      <c r="A38" s="82"/>
      <c r="B38" s="69" t="s">
        <v>36</v>
      </c>
      <c r="C38" s="70"/>
      <c r="D38" s="56">
        <v>269811.21999999997</v>
      </c>
      <c r="E38" s="59"/>
      <c r="F38" s="59"/>
      <c r="G38" s="56">
        <v>309611.18</v>
      </c>
      <c r="H38" s="57">
        <v>-12.8548200358915</v>
      </c>
      <c r="I38" s="56">
        <v>-475.16</v>
      </c>
      <c r="J38" s="57">
        <v>-0.176108317511777</v>
      </c>
      <c r="K38" s="56">
        <v>-31391.75</v>
      </c>
      <c r="L38" s="57">
        <v>-10.139088000633601</v>
      </c>
      <c r="M38" s="57">
        <v>-0.98486353898715395</v>
      </c>
      <c r="N38" s="56">
        <v>1186564.29</v>
      </c>
      <c r="O38" s="56">
        <v>85580388.819999993</v>
      </c>
      <c r="P38" s="56">
        <v>108</v>
      </c>
      <c r="Q38" s="56">
        <v>139</v>
      </c>
      <c r="R38" s="57">
        <v>-22.302158273381298</v>
      </c>
      <c r="S38" s="56">
        <v>2498.2520370370398</v>
      </c>
      <c r="T38" s="56">
        <v>2476.92971223022</v>
      </c>
      <c r="U38" s="58">
        <v>0.85348973965452002</v>
      </c>
    </row>
    <row r="39" spans="1:21" ht="12" thickBot="1">
      <c r="A39" s="82"/>
      <c r="B39" s="69" t="s">
        <v>37</v>
      </c>
      <c r="C39" s="70"/>
      <c r="D39" s="56">
        <v>177158.21</v>
      </c>
      <c r="E39" s="59"/>
      <c r="F39" s="59"/>
      <c r="G39" s="56">
        <v>197891.59</v>
      </c>
      <c r="H39" s="57">
        <v>-10.477140539423599</v>
      </c>
      <c r="I39" s="56">
        <v>-31164.17</v>
      </c>
      <c r="J39" s="57">
        <v>-17.5911519991086</v>
      </c>
      <c r="K39" s="56">
        <v>-39870.26</v>
      </c>
      <c r="L39" s="57">
        <v>-20.147526228881201</v>
      </c>
      <c r="M39" s="57">
        <v>-0.218360502289175</v>
      </c>
      <c r="N39" s="56">
        <v>532343.94999999995</v>
      </c>
      <c r="O39" s="56">
        <v>62017582.950000003</v>
      </c>
      <c r="P39" s="56">
        <v>95</v>
      </c>
      <c r="Q39" s="56">
        <v>150</v>
      </c>
      <c r="R39" s="57">
        <v>-36.6666666666667</v>
      </c>
      <c r="S39" s="56">
        <v>1864.8232631578901</v>
      </c>
      <c r="T39" s="56">
        <v>1302.29733333333</v>
      </c>
      <c r="U39" s="58">
        <v>30.165106846210101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6">
        <v>1380.85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69" t="s">
        <v>32</v>
      </c>
      <c r="C41" s="70"/>
      <c r="D41" s="56">
        <v>37641.880299999997</v>
      </c>
      <c r="E41" s="59"/>
      <c r="F41" s="59"/>
      <c r="G41" s="56">
        <v>118333.76059999999</v>
      </c>
      <c r="H41" s="57">
        <v>-68.190075166089201</v>
      </c>
      <c r="I41" s="56">
        <v>2498.0812999999998</v>
      </c>
      <c r="J41" s="57">
        <v>6.63644132570073</v>
      </c>
      <c r="K41" s="56">
        <v>6826.8180000000002</v>
      </c>
      <c r="L41" s="57">
        <v>5.7691211412409</v>
      </c>
      <c r="M41" s="57">
        <v>-0.63407823381258999</v>
      </c>
      <c r="N41" s="56">
        <v>146155.5557</v>
      </c>
      <c r="O41" s="56">
        <v>16432638.023</v>
      </c>
      <c r="P41" s="56">
        <v>80</v>
      </c>
      <c r="Q41" s="56">
        <v>67</v>
      </c>
      <c r="R41" s="57">
        <v>19.402985074626901</v>
      </c>
      <c r="S41" s="56">
        <v>470.52350374999997</v>
      </c>
      <c r="T41" s="56">
        <v>600.625079104478</v>
      </c>
      <c r="U41" s="58">
        <v>-27.650388199014099</v>
      </c>
    </row>
    <row r="42" spans="1:21" ht="12" thickBot="1">
      <c r="A42" s="82"/>
      <c r="B42" s="69" t="s">
        <v>33</v>
      </c>
      <c r="C42" s="70"/>
      <c r="D42" s="56">
        <v>467967.32280000002</v>
      </c>
      <c r="E42" s="56">
        <v>779298.55119999999</v>
      </c>
      <c r="F42" s="57">
        <v>60.049813011894102</v>
      </c>
      <c r="G42" s="56">
        <v>359136.2501</v>
      </c>
      <c r="H42" s="57">
        <v>30.3035610216726</v>
      </c>
      <c r="I42" s="56">
        <v>11720.1612</v>
      </c>
      <c r="J42" s="57">
        <v>2.5044828194145001</v>
      </c>
      <c r="K42" s="56">
        <v>19938.1594</v>
      </c>
      <c r="L42" s="57">
        <v>5.5516978290128902</v>
      </c>
      <c r="M42" s="57">
        <v>-0.412174365503367</v>
      </c>
      <c r="N42" s="56">
        <v>1502823.6679</v>
      </c>
      <c r="O42" s="56">
        <v>106081849.5608</v>
      </c>
      <c r="P42" s="56">
        <v>2061</v>
      </c>
      <c r="Q42" s="56">
        <v>2064</v>
      </c>
      <c r="R42" s="57">
        <v>-0.145348837209303</v>
      </c>
      <c r="S42" s="56">
        <v>227.05838078602599</v>
      </c>
      <c r="T42" s="56">
        <v>239.013100775194</v>
      </c>
      <c r="U42" s="58">
        <v>-5.2650423859198296</v>
      </c>
    </row>
    <row r="43" spans="1:21" ht="12" thickBot="1">
      <c r="A43" s="82"/>
      <c r="B43" s="69" t="s">
        <v>38</v>
      </c>
      <c r="C43" s="70"/>
      <c r="D43" s="56">
        <v>66194.92</v>
      </c>
      <c r="E43" s="59"/>
      <c r="F43" s="59"/>
      <c r="G43" s="56">
        <v>65797.48</v>
      </c>
      <c r="H43" s="57">
        <v>0.60403529132118094</v>
      </c>
      <c r="I43" s="56">
        <v>-8582.08</v>
      </c>
      <c r="J43" s="57">
        <v>-12.9648619561743</v>
      </c>
      <c r="K43" s="56">
        <v>-6279.68</v>
      </c>
      <c r="L43" s="57">
        <v>-9.5439521392004707</v>
      </c>
      <c r="M43" s="57">
        <v>0.36664288626171998</v>
      </c>
      <c r="N43" s="56">
        <v>209975.33</v>
      </c>
      <c r="O43" s="56">
        <v>41792584.700000003</v>
      </c>
      <c r="P43" s="56">
        <v>43</v>
      </c>
      <c r="Q43" s="56">
        <v>61</v>
      </c>
      <c r="R43" s="57">
        <v>-29.508196721311499</v>
      </c>
      <c r="S43" s="56">
        <v>1539.41674418605</v>
      </c>
      <c r="T43" s="56">
        <v>1210.0188524590201</v>
      </c>
      <c r="U43" s="58">
        <v>21.397577554685899</v>
      </c>
    </row>
    <row r="44" spans="1:21" ht="12" thickBot="1">
      <c r="A44" s="82"/>
      <c r="B44" s="69" t="s">
        <v>39</v>
      </c>
      <c r="C44" s="70"/>
      <c r="D44" s="56">
        <v>52585.49</v>
      </c>
      <c r="E44" s="59"/>
      <c r="F44" s="59"/>
      <c r="G44" s="56">
        <v>41999.15</v>
      </c>
      <c r="H44" s="57">
        <v>25.206081551650499</v>
      </c>
      <c r="I44" s="56">
        <v>7086.09</v>
      </c>
      <c r="J44" s="57">
        <v>13.475371247848001</v>
      </c>
      <c r="K44" s="56">
        <v>5324.61</v>
      </c>
      <c r="L44" s="57">
        <v>12.677899433679</v>
      </c>
      <c r="M44" s="57">
        <v>0.33081859516471601</v>
      </c>
      <c r="N44" s="56">
        <v>170146.2</v>
      </c>
      <c r="O44" s="56">
        <v>18013066.859999999</v>
      </c>
      <c r="P44" s="56">
        <v>41</v>
      </c>
      <c r="Q44" s="56">
        <v>56</v>
      </c>
      <c r="R44" s="57">
        <v>-26.785714285714299</v>
      </c>
      <c r="S44" s="56">
        <v>1282.57292682927</v>
      </c>
      <c r="T44" s="56">
        <v>1095.8635714285699</v>
      </c>
      <c r="U44" s="58">
        <v>14.557406561065701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15514.6201</v>
      </c>
      <c r="E46" s="62"/>
      <c r="F46" s="62"/>
      <c r="G46" s="61">
        <v>16071.4318</v>
      </c>
      <c r="H46" s="63">
        <v>-3.4646054373326001</v>
      </c>
      <c r="I46" s="61">
        <v>2062.0059999999999</v>
      </c>
      <c r="J46" s="63">
        <v>13.2907282724893</v>
      </c>
      <c r="K46" s="61">
        <v>1970.5173</v>
      </c>
      <c r="L46" s="63">
        <v>12.260994070235901</v>
      </c>
      <c r="M46" s="63">
        <v>4.6428772789764997E-2</v>
      </c>
      <c r="N46" s="61">
        <v>40579.932699999998</v>
      </c>
      <c r="O46" s="61">
        <v>5840629.4545999998</v>
      </c>
      <c r="P46" s="61">
        <v>14</v>
      </c>
      <c r="Q46" s="61">
        <v>14</v>
      </c>
      <c r="R46" s="63">
        <v>0</v>
      </c>
      <c r="S46" s="61">
        <v>1108.18715</v>
      </c>
      <c r="T46" s="61">
        <v>825.54582857142896</v>
      </c>
      <c r="U46" s="64">
        <v>25.504836563803501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84251</v>
      </c>
      <c r="D2" s="37">
        <v>671167.05805897398</v>
      </c>
      <c r="E2" s="37">
        <v>509176.62060598301</v>
      </c>
      <c r="F2" s="37">
        <v>102731.03574358999</v>
      </c>
      <c r="G2" s="37">
        <v>509176.62060598301</v>
      </c>
      <c r="H2" s="37">
        <v>0.16788650162746299</v>
      </c>
    </row>
    <row r="3" spans="1:8">
      <c r="A3" s="37">
        <v>2</v>
      </c>
      <c r="B3" s="37">
        <v>13</v>
      </c>
      <c r="C3" s="37">
        <v>11003</v>
      </c>
      <c r="D3" s="37">
        <v>105221.403886325</v>
      </c>
      <c r="E3" s="37">
        <v>78994.717012820503</v>
      </c>
      <c r="F3" s="37">
        <v>23193.396275213701</v>
      </c>
      <c r="G3" s="37">
        <v>78994.717012820503</v>
      </c>
      <c r="H3" s="37">
        <v>0.226967653369225</v>
      </c>
    </row>
    <row r="4" spans="1:8">
      <c r="A4" s="37">
        <v>3</v>
      </c>
      <c r="B4" s="37">
        <v>14</v>
      </c>
      <c r="C4" s="37">
        <v>122111</v>
      </c>
      <c r="D4" s="37">
        <v>143291.10457825399</v>
      </c>
      <c r="E4" s="37">
        <v>101317.267818543</v>
      </c>
      <c r="F4" s="37">
        <v>38552.563255437497</v>
      </c>
      <c r="G4" s="37">
        <v>101317.267818543</v>
      </c>
      <c r="H4" s="37">
        <v>0.27563172815334303</v>
      </c>
    </row>
    <row r="5" spans="1:8">
      <c r="A5" s="37">
        <v>4</v>
      </c>
      <c r="B5" s="37">
        <v>15</v>
      </c>
      <c r="C5" s="37">
        <v>3389</v>
      </c>
      <c r="D5" s="37">
        <v>50027.185228326103</v>
      </c>
      <c r="E5" s="37">
        <v>40784.119171378901</v>
      </c>
      <c r="F5" s="37">
        <v>6306.1857150669402</v>
      </c>
      <c r="G5" s="37">
        <v>40784.119171378901</v>
      </c>
      <c r="H5" s="37">
        <v>0.133916858900654</v>
      </c>
    </row>
    <row r="6" spans="1:8">
      <c r="A6" s="37">
        <v>5</v>
      </c>
      <c r="B6" s="37">
        <v>16</v>
      </c>
      <c r="C6" s="37">
        <v>2785</v>
      </c>
      <c r="D6" s="37">
        <v>194371.18365726501</v>
      </c>
      <c r="E6" s="37">
        <v>146992.83963247901</v>
      </c>
      <c r="F6" s="37">
        <v>3765.2671017093999</v>
      </c>
      <c r="G6" s="37">
        <v>146992.83963247901</v>
      </c>
      <c r="H6" s="37">
        <v>2.4975553111370698E-2</v>
      </c>
    </row>
    <row r="7" spans="1:8">
      <c r="A7" s="37">
        <v>6</v>
      </c>
      <c r="B7" s="37">
        <v>17</v>
      </c>
      <c r="C7" s="37">
        <v>23405</v>
      </c>
      <c r="D7" s="37">
        <v>306927.97326495702</v>
      </c>
      <c r="E7" s="37">
        <v>238131.45183418799</v>
      </c>
      <c r="F7" s="37">
        <v>30933.478695726499</v>
      </c>
      <c r="G7" s="37">
        <v>238131.45183418799</v>
      </c>
      <c r="H7" s="37">
        <v>0.11496659425219</v>
      </c>
    </row>
    <row r="8" spans="1:8">
      <c r="A8" s="37">
        <v>7</v>
      </c>
      <c r="B8" s="37">
        <v>18</v>
      </c>
      <c r="C8" s="37">
        <v>43125</v>
      </c>
      <c r="D8" s="37">
        <v>116294.530736752</v>
      </c>
      <c r="E8" s="37">
        <v>94228.353743589701</v>
      </c>
      <c r="F8" s="37">
        <v>17724.724001709401</v>
      </c>
      <c r="G8" s="37">
        <v>94228.353743589701</v>
      </c>
      <c r="H8" s="37">
        <v>0.15832279342989</v>
      </c>
    </row>
    <row r="9" spans="1:8">
      <c r="A9" s="37">
        <v>8</v>
      </c>
      <c r="B9" s="37">
        <v>19</v>
      </c>
      <c r="C9" s="37">
        <v>24099</v>
      </c>
      <c r="D9" s="37">
        <v>137444.605823077</v>
      </c>
      <c r="E9" s="37">
        <v>155080.16070683801</v>
      </c>
      <c r="F9" s="37">
        <v>-40294.708729914499</v>
      </c>
      <c r="G9" s="37">
        <v>155080.16070683801</v>
      </c>
      <c r="H9" s="37">
        <v>-0.351043690954979</v>
      </c>
    </row>
    <row r="10" spans="1:8">
      <c r="A10" s="37">
        <v>9</v>
      </c>
      <c r="B10" s="37">
        <v>21</v>
      </c>
      <c r="C10" s="37">
        <v>239332</v>
      </c>
      <c r="D10" s="37">
        <v>916740.85187683196</v>
      </c>
      <c r="E10" s="37">
        <v>831227.646366667</v>
      </c>
      <c r="F10" s="37">
        <v>59596.596857265002</v>
      </c>
      <c r="G10" s="37">
        <v>831227.646366667</v>
      </c>
      <c r="H10" s="37">
        <v>6.6900510746746494E-2</v>
      </c>
    </row>
    <row r="11" spans="1:8">
      <c r="A11" s="37">
        <v>10</v>
      </c>
      <c r="B11" s="37">
        <v>22</v>
      </c>
      <c r="C11" s="37">
        <v>40642.061999999998</v>
      </c>
      <c r="D11" s="37">
        <v>475831.01594700897</v>
      </c>
      <c r="E11" s="37">
        <v>403442.83895555598</v>
      </c>
      <c r="F11" s="37">
        <v>66794.4163076923</v>
      </c>
      <c r="G11" s="37">
        <v>403442.83895555598</v>
      </c>
      <c r="H11" s="37">
        <v>0.14204407575129199</v>
      </c>
    </row>
    <row r="12" spans="1:8">
      <c r="A12" s="37">
        <v>11</v>
      </c>
      <c r="B12" s="37">
        <v>23</v>
      </c>
      <c r="C12" s="37">
        <v>265107.45299999998</v>
      </c>
      <c r="D12" s="37">
        <v>2302111.5802367502</v>
      </c>
      <c r="E12" s="37">
        <v>1923109.4815042701</v>
      </c>
      <c r="F12" s="37">
        <v>218458.44864700901</v>
      </c>
      <c r="G12" s="37">
        <v>1923109.4815042701</v>
      </c>
      <c r="H12" s="37">
        <v>0.102008647762846</v>
      </c>
    </row>
    <row r="13" spans="1:8">
      <c r="A13" s="37">
        <v>12</v>
      </c>
      <c r="B13" s="37">
        <v>24</v>
      </c>
      <c r="C13" s="37">
        <v>16632</v>
      </c>
      <c r="D13" s="37">
        <v>541772.90652222198</v>
      </c>
      <c r="E13" s="37">
        <v>484569.51100256399</v>
      </c>
      <c r="F13" s="37">
        <v>17834.745947008501</v>
      </c>
      <c r="G13" s="37">
        <v>484569.51100256399</v>
      </c>
      <c r="H13" s="37">
        <v>3.5498795442727799E-2</v>
      </c>
    </row>
    <row r="14" spans="1:8">
      <c r="A14" s="37">
        <v>13</v>
      </c>
      <c r="B14" s="37">
        <v>25</v>
      </c>
      <c r="C14" s="37">
        <v>96748</v>
      </c>
      <c r="D14" s="37">
        <v>1177180.49404597</v>
      </c>
      <c r="E14" s="37">
        <v>1027680.5278</v>
      </c>
      <c r="F14" s="37">
        <v>50893.578000000001</v>
      </c>
      <c r="G14" s="37">
        <v>1027680.5278</v>
      </c>
      <c r="H14" s="37">
        <v>4.7185981682965797E-2</v>
      </c>
    </row>
    <row r="15" spans="1:8">
      <c r="A15" s="37">
        <v>14</v>
      </c>
      <c r="B15" s="37">
        <v>26</v>
      </c>
      <c r="C15" s="37">
        <v>88538</v>
      </c>
      <c r="D15" s="37">
        <v>553424.56075894402</v>
      </c>
      <c r="E15" s="37">
        <v>399552.50305847498</v>
      </c>
      <c r="F15" s="37">
        <v>55241.702886158397</v>
      </c>
      <c r="G15" s="37">
        <v>399552.50305847498</v>
      </c>
      <c r="H15" s="37">
        <v>0.121465274104401</v>
      </c>
    </row>
    <row r="16" spans="1:8">
      <c r="A16" s="37">
        <v>15</v>
      </c>
      <c r="B16" s="37">
        <v>27</v>
      </c>
      <c r="C16" s="37">
        <v>193081.37400000001</v>
      </c>
      <c r="D16" s="37">
        <v>1524527.7483838601</v>
      </c>
      <c r="E16" s="37">
        <v>1383092.38290172</v>
      </c>
      <c r="F16" s="37">
        <v>110655.342465721</v>
      </c>
      <c r="G16" s="37">
        <v>1383092.38290172</v>
      </c>
      <c r="H16" s="37">
        <v>7.407900315865E-2</v>
      </c>
    </row>
    <row r="17" spans="1:8">
      <c r="A17" s="37">
        <v>16</v>
      </c>
      <c r="B17" s="37">
        <v>29</v>
      </c>
      <c r="C17" s="37">
        <v>225758</v>
      </c>
      <c r="D17" s="37">
        <v>3449378.7411307702</v>
      </c>
      <c r="E17" s="37">
        <v>2838120.3736572601</v>
      </c>
      <c r="F17" s="37">
        <v>41317.0298666667</v>
      </c>
      <c r="G17" s="37">
        <v>2838120.3736572601</v>
      </c>
      <c r="H17" s="37">
        <v>1.43489939444774E-2</v>
      </c>
    </row>
    <row r="18" spans="1:8">
      <c r="A18" s="37">
        <v>17</v>
      </c>
      <c r="B18" s="37">
        <v>31</v>
      </c>
      <c r="C18" s="37">
        <v>34969.817000000003</v>
      </c>
      <c r="D18" s="37">
        <v>329755.573697844</v>
      </c>
      <c r="E18" s="37">
        <v>282226.73777618399</v>
      </c>
      <c r="F18" s="37">
        <v>47526.0752378994</v>
      </c>
      <c r="G18" s="37">
        <v>282226.73777618399</v>
      </c>
      <c r="H18" s="37">
        <v>0.14412636787989899</v>
      </c>
    </row>
    <row r="19" spans="1:8">
      <c r="A19" s="37">
        <v>18</v>
      </c>
      <c r="B19" s="37">
        <v>32</v>
      </c>
      <c r="C19" s="37">
        <v>16994.385999999999</v>
      </c>
      <c r="D19" s="37">
        <v>302964.23575577501</v>
      </c>
      <c r="E19" s="37">
        <v>277098.17527694697</v>
      </c>
      <c r="F19" s="37">
        <v>25866.0604788278</v>
      </c>
      <c r="G19" s="37">
        <v>277098.17527694697</v>
      </c>
      <c r="H19" s="37">
        <v>8.5376613560680797E-2</v>
      </c>
    </row>
    <row r="20" spans="1:8">
      <c r="A20" s="37">
        <v>19</v>
      </c>
      <c r="B20" s="37">
        <v>33</v>
      </c>
      <c r="C20" s="37">
        <v>55855.072</v>
      </c>
      <c r="D20" s="37">
        <v>670006.17431257805</v>
      </c>
      <c r="E20" s="37">
        <v>519430.59511846403</v>
      </c>
      <c r="F20" s="37">
        <v>149925.06427618099</v>
      </c>
      <c r="G20" s="37">
        <v>519430.59511846403</v>
      </c>
      <c r="H20" s="37">
        <v>0.22398415875316699</v>
      </c>
    </row>
    <row r="21" spans="1:8">
      <c r="A21" s="37">
        <v>20</v>
      </c>
      <c r="B21" s="37">
        <v>34</v>
      </c>
      <c r="C21" s="37">
        <v>46548.485999999997</v>
      </c>
      <c r="D21" s="37">
        <v>267659.11117355002</v>
      </c>
      <c r="E21" s="37">
        <v>197003.49149424001</v>
      </c>
      <c r="F21" s="37">
        <v>70653.351223065503</v>
      </c>
      <c r="G21" s="37">
        <v>197003.49149424001</v>
      </c>
      <c r="H21" s="37">
        <v>0.26396990454560598</v>
      </c>
    </row>
    <row r="22" spans="1:8">
      <c r="A22" s="37">
        <v>21</v>
      </c>
      <c r="B22" s="37">
        <v>35</v>
      </c>
      <c r="C22" s="37">
        <v>32087.271000000001</v>
      </c>
      <c r="D22" s="37">
        <v>986356.21813362802</v>
      </c>
      <c r="E22" s="37">
        <v>924662.52956194698</v>
      </c>
      <c r="F22" s="37">
        <v>61680.631371681397</v>
      </c>
      <c r="G22" s="37">
        <v>924662.52956194698</v>
      </c>
      <c r="H22" s="37">
        <v>6.2534657120040499E-2</v>
      </c>
    </row>
    <row r="23" spans="1:8">
      <c r="A23" s="37">
        <v>22</v>
      </c>
      <c r="B23" s="37">
        <v>36</v>
      </c>
      <c r="C23" s="37">
        <v>171828.76199999999</v>
      </c>
      <c r="D23" s="37">
        <v>798716.89675752202</v>
      </c>
      <c r="E23" s="37">
        <v>670245.97877087304</v>
      </c>
      <c r="F23" s="37">
        <v>128469.960886649</v>
      </c>
      <c r="G23" s="37">
        <v>670245.97877087304</v>
      </c>
      <c r="H23" s="37">
        <v>0.160845620461431</v>
      </c>
    </row>
    <row r="24" spans="1:8">
      <c r="A24" s="37">
        <v>23</v>
      </c>
      <c r="B24" s="37">
        <v>37</v>
      </c>
      <c r="C24" s="37">
        <v>160885.15100000001</v>
      </c>
      <c r="D24" s="37">
        <v>1077778.3862061901</v>
      </c>
      <c r="E24" s="37">
        <v>957387.60221798904</v>
      </c>
      <c r="F24" s="37">
        <v>120386.167351037</v>
      </c>
      <c r="G24" s="37">
        <v>957387.60221798904</v>
      </c>
      <c r="H24" s="37">
        <v>0.11169892119305901</v>
      </c>
    </row>
    <row r="25" spans="1:8">
      <c r="A25" s="37">
        <v>24</v>
      </c>
      <c r="B25" s="37">
        <v>38</v>
      </c>
      <c r="C25" s="37">
        <v>437034.12300000002</v>
      </c>
      <c r="D25" s="37">
        <v>1758320.39389027</v>
      </c>
      <c r="E25" s="37">
        <v>1806857.2369778799</v>
      </c>
      <c r="F25" s="37">
        <v>-52490.943408849598</v>
      </c>
      <c r="G25" s="37">
        <v>1806857.2369778799</v>
      </c>
      <c r="H25" s="37">
        <v>-2.9920173227942999E-2</v>
      </c>
    </row>
    <row r="26" spans="1:8">
      <c r="A26" s="37">
        <v>25</v>
      </c>
      <c r="B26" s="37">
        <v>39</v>
      </c>
      <c r="C26" s="37">
        <v>62803.356</v>
      </c>
      <c r="D26" s="37">
        <v>123786.808451766</v>
      </c>
      <c r="E26" s="37">
        <v>93601.413347665104</v>
      </c>
      <c r="F26" s="37">
        <v>30184.864334870301</v>
      </c>
      <c r="G26" s="37">
        <v>93601.413347665104</v>
      </c>
      <c r="H26" s="37">
        <v>0.24384661127207499</v>
      </c>
    </row>
    <row r="27" spans="1:8">
      <c r="A27" s="37">
        <v>26</v>
      </c>
      <c r="B27" s="37">
        <v>42</v>
      </c>
      <c r="C27" s="37">
        <v>9831.643</v>
      </c>
      <c r="D27" s="37">
        <v>206065.4363</v>
      </c>
      <c r="E27" s="37">
        <v>172670.90650000001</v>
      </c>
      <c r="F27" s="37">
        <v>33394.529799999997</v>
      </c>
      <c r="G27" s="37">
        <v>172670.90650000001</v>
      </c>
      <c r="H27" s="37">
        <v>0.16205788995774401</v>
      </c>
    </row>
    <row r="28" spans="1:8">
      <c r="A28" s="37">
        <v>27</v>
      </c>
      <c r="B28" s="37">
        <v>75</v>
      </c>
      <c r="C28" s="37">
        <v>82</v>
      </c>
      <c r="D28" s="37">
        <v>37641.8803418803</v>
      </c>
      <c r="E28" s="37">
        <v>35143.799145299097</v>
      </c>
      <c r="F28" s="37">
        <v>2498.0811965811999</v>
      </c>
      <c r="G28" s="37">
        <v>35143.799145299097</v>
      </c>
      <c r="H28" s="37">
        <v>6.6364410435730298E-2</v>
      </c>
    </row>
    <row r="29" spans="1:8">
      <c r="A29" s="37">
        <v>28</v>
      </c>
      <c r="B29" s="37">
        <v>76</v>
      </c>
      <c r="C29" s="37">
        <v>2209</v>
      </c>
      <c r="D29" s="37">
        <v>467967.31646324799</v>
      </c>
      <c r="E29" s="37">
        <v>456247.158682051</v>
      </c>
      <c r="F29" s="37">
        <v>11556.9099179487</v>
      </c>
      <c r="G29" s="37">
        <v>456247.158682051</v>
      </c>
      <c r="H29" s="37">
        <v>2.47045947089241E-2</v>
      </c>
    </row>
    <row r="30" spans="1:8">
      <c r="A30" s="37">
        <v>29</v>
      </c>
      <c r="B30" s="37">
        <v>99</v>
      </c>
      <c r="C30" s="37">
        <v>14</v>
      </c>
      <c r="D30" s="37">
        <v>15514.619922850001</v>
      </c>
      <c r="E30" s="37">
        <v>13452.6139777627</v>
      </c>
      <c r="F30" s="37">
        <v>2062.00594508736</v>
      </c>
      <c r="G30" s="37">
        <v>13452.6139777627</v>
      </c>
      <c r="H30" s="37">
        <v>0.13290728070305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78</v>
      </c>
      <c r="D34" s="34">
        <v>110829.06</v>
      </c>
      <c r="E34" s="34">
        <v>106293.97</v>
      </c>
      <c r="F34" s="30"/>
      <c r="G34" s="30"/>
      <c r="H34" s="30"/>
    </row>
    <row r="35" spans="1:8">
      <c r="A35" s="30"/>
      <c r="B35" s="33">
        <v>71</v>
      </c>
      <c r="C35" s="34">
        <v>75</v>
      </c>
      <c r="D35" s="34">
        <v>176230.82</v>
      </c>
      <c r="E35" s="34">
        <v>193967.21</v>
      </c>
      <c r="F35" s="30"/>
      <c r="G35" s="30"/>
      <c r="H35" s="30"/>
    </row>
    <row r="36" spans="1:8">
      <c r="A36" s="30"/>
      <c r="B36" s="33">
        <v>72</v>
      </c>
      <c r="C36" s="34">
        <v>90</v>
      </c>
      <c r="D36" s="34">
        <v>269811.21999999997</v>
      </c>
      <c r="E36" s="34">
        <v>270286.38</v>
      </c>
      <c r="F36" s="30"/>
      <c r="G36" s="30"/>
      <c r="H36" s="30"/>
    </row>
    <row r="37" spans="1:8">
      <c r="A37" s="30"/>
      <c r="B37" s="33">
        <v>73</v>
      </c>
      <c r="C37" s="34">
        <v>87</v>
      </c>
      <c r="D37" s="34">
        <v>177158.21</v>
      </c>
      <c r="E37" s="34">
        <v>208322.38</v>
      </c>
      <c r="F37" s="30"/>
      <c r="G37" s="30"/>
      <c r="H37" s="30"/>
    </row>
    <row r="38" spans="1:8">
      <c r="A38" s="30"/>
      <c r="B38" s="33">
        <v>77</v>
      </c>
      <c r="C38" s="34">
        <v>43</v>
      </c>
      <c r="D38" s="34">
        <v>66194.92</v>
      </c>
      <c r="E38" s="34">
        <v>74777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52585.49</v>
      </c>
      <c r="E39" s="34">
        <v>45499.4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2016-08-04T04:19:13Z</dcterms:modified>
</cp:coreProperties>
</file>