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<sst xmlns="http://schemas.openxmlformats.org/spreadsheetml/2006/main" count="121" uniqueCount="80">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</sst>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17570791.141100004</v>
      </c>
      <c r="F3" s="25">
        <f>RA!I7</f>
        <v>1437321.0569</v>
      </c>
      <c r="G3" s="16">
        <f>SUM(G4:G42)</f>
        <v>16133470.084200002</v>
      </c>
      <c r="H3" s="27">
        <f>RA!J7</f>
        <v>8.1801726817977496</v>
      </c>
      <c r="I3" s="20">
        <f>SUM(I4:I42)</f>
        <v>17570796.800406385</v>
      </c>
      <c r="J3" s="21">
        <f>SUM(J4:J42)</f>
        <v>16133470.107149003</v>
      </c>
      <c r="K3" s="22">
        <f>E3-I3</f>
        <v>-5.6593063808977604</v>
      </c>
      <c r="L3" s="22">
        <f>G3-J3</f>
        <v>-2.294900082051754E-2</v>
      </c>
    </row>
    <row r="4" spans="1:13">
      <c r="A4" s="68">
        <f>RA!A8</f>
        <v>42587</v>
      </c>
      <c r="B4" s="12">
        <v>12</v>
      </c>
      <c r="C4" s="66" t="s">
        <v>6</v>
      </c>
      <c r="D4" s="66"/>
      <c r="E4" s="15">
        <f>VLOOKUP(C4,RA!B8:D35,3,0)</f>
        <v>564444.74329999997</v>
      </c>
      <c r="F4" s="25">
        <f>VLOOKUP(C4,RA!B8:I38,8,0)</f>
        <v>106240.1952</v>
      </c>
      <c r="G4" s="16">
        <f t="shared" ref="G4:G42" si="0">E4-F4</f>
        <v>458204.54809999996</v>
      </c>
      <c r="H4" s="27">
        <f>RA!J8</f>
        <v>18.822071861077401</v>
      </c>
      <c r="I4" s="20">
        <f>VLOOKUP(B4,RMS!B:D,3,FALSE)</f>
        <v>564445.29698376101</v>
      </c>
      <c r="J4" s="21">
        <f>VLOOKUP(B4,RMS!B:E,4,FALSE)</f>
        <v>458204.55772820499</v>
      </c>
      <c r="K4" s="22">
        <f t="shared" ref="K4:K42" si="1">E4-I4</f>
        <v>-0.55368376104161143</v>
      </c>
      <c r="L4" s="22">
        <f t="shared" ref="L4:L42" si="2">G4-J4</f>
        <v>-9.6282050362788141E-3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104811.693</v>
      </c>
      <c r="F5" s="25">
        <f>VLOOKUP(C5,RA!B9:I39,8,0)</f>
        <v>21435.135300000002</v>
      </c>
      <c r="G5" s="16">
        <f t="shared" si="0"/>
        <v>83376.557700000005</v>
      </c>
      <c r="H5" s="27">
        <f>RA!J9</f>
        <v>20.451091559030498</v>
      </c>
      <c r="I5" s="20">
        <f>VLOOKUP(B5,RMS!B:D,3,FALSE)</f>
        <v>104811.785597436</v>
      </c>
      <c r="J5" s="21">
        <f>VLOOKUP(B5,RMS!B:E,4,FALSE)</f>
        <v>83376.595846153796</v>
      </c>
      <c r="K5" s="22">
        <f t="shared" si="1"/>
        <v>-9.2597435999778099E-2</v>
      </c>
      <c r="L5" s="22">
        <f t="shared" si="2"/>
        <v>-3.8146153790876269E-2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136381.4252</v>
      </c>
      <c r="F6" s="25">
        <f>VLOOKUP(C6,RA!B10:I40,8,0)</f>
        <v>37208.203200000004</v>
      </c>
      <c r="G6" s="16">
        <f t="shared" si="0"/>
        <v>99173.221999999994</v>
      </c>
      <c r="H6" s="27">
        <f>RA!J10</f>
        <v>27.2824566435166</v>
      </c>
      <c r="I6" s="20">
        <f>VLOOKUP(B6,RMS!B:D,3,FALSE)</f>
        <v>136383.73197883699</v>
      </c>
      <c r="J6" s="21">
        <f>VLOOKUP(B6,RMS!B:E,4,FALSE)</f>
        <v>99173.221329575594</v>
      </c>
      <c r="K6" s="22">
        <f>E6-I6</f>
        <v>-2.3067788369953632</v>
      </c>
      <c r="L6" s="22">
        <f t="shared" si="2"/>
        <v>6.704244005959481E-4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42070.647799999999</v>
      </c>
      <c r="F7" s="25">
        <f>VLOOKUP(C7,RA!B11:I41,8,0)</f>
        <v>7340.1241</v>
      </c>
      <c r="G7" s="16">
        <f t="shared" si="0"/>
        <v>34730.523699999998</v>
      </c>
      <c r="H7" s="27">
        <f>RA!J11</f>
        <v>17.447138287231201</v>
      </c>
      <c r="I7" s="20">
        <f>VLOOKUP(B7,RMS!B:D,3,FALSE)</f>
        <v>42070.685838839701</v>
      </c>
      <c r="J7" s="21">
        <f>VLOOKUP(B7,RMS!B:E,4,FALSE)</f>
        <v>34730.523458422198</v>
      </c>
      <c r="K7" s="22">
        <f t="shared" si="1"/>
        <v>-3.8038839702494442E-2</v>
      </c>
      <c r="L7" s="22">
        <f t="shared" si="2"/>
        <v>2.4157779989764094E-4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122281.28</v>
      </c>
      <c r="F8" s="25">
        <f>VLOOKUP(C8,RA!B12:I42,8,0)</f>
        <v>6924.2183000000005</v>
      </c>
      <c r="G8" s="16">
        <f t="shared" si="0"/>
        <v>115357.06169999999</v>
      </c>
      <c r="H8" s="27">
        <f>RA!J12</f>
        <v>5.6625333820516097</v>
      </c>
      <c r="I8" s="20">
        <f>VLOOKUP(B8,RMS!B:D,3,FALSE)</f>
        <v>122281.269652991</v>
      </c>
      <c r="J8" s="21">
        <f>VLOOKUP(B8,RMS!B:E,4,FALSE)</f>
        <v>115357.059576068</v>
      </c>
      <c r="K8" s="22">
        <f t="shared" si="1"/>
        <v>1.0347008996177465E-2</v>
      </c>
      <c r="L8" s="22">
        <f t="shared" si="2"/>
        <v>2.1239319903543219E-3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255644.36240000001</v>
      </c>
      <c r="F9" s="25">
        <f>VLOOKUP(C9,RA!B13:I43,8,0)</f>
        <v>28513.919999999998</v>
      </c>
      <c r="G9" s="16">
        <f t="shared" si="0"/>
        <v>227130.4424</v>
      </c>
      <c r="H9" s="27">
        <f>RA!J13</f>
        <v>11.153744886963301</v>
      </c>
      <c r="I9" s="20">
        <f>VLOOKUP(B9,RMS!B:D,3,FALSE)</f>
        <v>255644.66993931599</v>
      </c>
      <c r="J9" s="21">
        <f>VLOOKUP(B9,RMS!B:E,4,FALSE)</f>
        <v>227130.440217094</v>
      </c>
      <c r="K9" s="22">
        <f t="shared" si="1"/>
        <v>-0.30753931598155759</v>
      </c>
      <c r="L9" s="22">
        <f t="shared" si="2"/>
        <v>2.1829059987794608E-3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119164.5033</v>
      </c>
      <c r="F10" s="25">
        <f>VLOOKUP(C10,RA!B14:I43,8,0)</f>
        <v>16485.8125</v>
      </c>
      <c r="G10" s="16">
        <f t="shared" si="0"/>
        <v>102678.6908</v>
      </c>
      <c r="H10" s="27">
        <f>RA!J14</f>
        <v>13.834499404991901</v>
      </c>
      <c r="I10" s="20">
        <f>VLOOKUP(B10,RMS!B:D,3,FALSE)</f>
        <v>119164.519896581</v>
      </c>
      <c r="J10" s="21">
        <f>VLOOKUP(B10,RMS!B:E,4,FALSE)</f>
        <v>102678.686029915</v>
      </c>
      <c r="K10" s="22">
        <f t="shared" si="1"/>
        <v>-1.6596581001067534E-2</v>
      </c>
      <c r="L10" s="22">
        <f t="shared" si="2"/>
        <v>4.7700849972898141E-3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95794.051800000001</v>
      </c>
      <c r="F11" s="25">
        <f>VLOOKUP(C11,RA!B15:I44,8,0)</f>
        <v>-12122.4095</v>
      </c>
      <c r="G11" s="16">
        <f t="shared" si="0"/>
        <v>107916.4613</v>
      </c>
      <c r="H11" s="27">
        <f>RA!J15</f>
        <v>-12.654657854236399</v>
      </c>
      <c r="I11" s="20">
        <f>VLOOKUP(B11,RMS!B:D,3,FALSE)</f>
        <v>95794.132470085504</v>
      </c>
      <c r="J11" s="21">
        <f>VLOOKUP(B11,RMS!B:E,4,FALSE)</f>
        <v>107916.46155384601</v>
      </c>
      <c r="K11" s="22">
        <f t="shared" si="1"/>
        <v>-8.0670085502788424E-2</v>
      </c>
      <c r="L11" s="22">
        <f t="shared" si="2"/>
        <v>-2.5384601030964404E-4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1003897.9036</v>
      </c>
      <c r="F12" s="25">
        <f>VLOOKUP(C12,RA!B16:I45,8,0)</f>
        <v>2140.529</v>
      </c>
      <c r="G12" s="16">
        <f t="shared" si="0"/>
        <v>1001757.3746</v>
      </c>
      <c r="H12" s="27">
        <f>RA!J16</f>
        <v>0.21322178204815601</v>
      </c>
      <c r="I12" s="20">
        <f>VLOOKUP(B12,RMS!B:D,3,FALSE)</f>
        <v>1003897.11071224</v>
      </c>
      <c r="J12" s="21">
        <f>VLOOKUP(B12,RMS!B:E,4,FALSE)</f>
        <v>1001757.37493333</v>
      </c>
      <c r="K12" s="22">
        <f t="shared" si="1"/>
        <v>0.79288775997702032</v>
      </c>
      <c r="L12" s="22">
        <f t="shared" si="2"/>
        <v>-3.333300119265914E-4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487099.78080000001</v>
      </c>
      <c r="F13" s="25">
        <f>VLOOKUP(C13,RA!B17:I46,8,0)</f>
        <v>66572.837400000004</v>
      </c>
      <c r="G13" s="16">
        <f t="shared" si="0"/>
        <v>420526.94339999999</v>
      </c>
      <c r="H13" s="27">
        <f>RA!J17</f>
        <v>13.667186893548299</v>
      </c>
      <c r="I13" s="20">
        <f>VLOOKUP(B13,RMS!B:D,3,FALSE)</f>
        <v>487099.77032564097</v>
      </c>
      <c r="J13" s="21">
        <f>VLOOKUP(B13,RMS!B:E,4,FALSE)</f>
        <v>420526.943738462</v>
      </c>
      <c r="K13" s="22">
        <f t="shared" si="1"/>
        <v>1.0474359034560621E-2</v>
      </c>
      <c r="L13" s="22">
        <f t="shared" si="2"/>
        <v>-3.3846200676634908E-4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1988371.5057999999</v>
      </c>
      <c r="F14" s="25">
        <f>VLOOKUP(C14,RA!B18:I47,8,0)</f>
        <v>193223.78460000001</v>
      </c>
      <c r="G14" s="16">
        <f t="shared" si="0"/>
        <v>1795147.7212</v>
      </c>
      <c r="H14" s="27">
        <f>RA!J18</f>
        <v>9.7176902825439804</v>
      </c>
      <c r="I14" s="20">
        <f>VLOOKUP(B14,RMS!B:D,3,FALSE)</f>
        <v>1988371.2969529899</v>
      </c>
      <c r="J14" s="21">
        <f>VLOOKUP(B14,RMS!B:E,4,FALSE)</f>
        <v>1795147.7201290601</v>
      </c>
      <c r="K14" s="22">
        <f t="shared" si="1"/>
        <v>0.20884701004251838</v>
      </c>
      <c r="L14" s="22">
        <f t="shared" si="2"/>
        <v>1.0709399357438087E-3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417744.6507</v>
      </c>
      <c r="F15" s="25">
        <f>VLOOKUP(C15,RA!B19:I48,8,0)</f>
        <v>21568.338899999999</v>
      </c>
      <c r="G15" s="16">
        <f t="shared" si="0"/>
        <v>396176.31180000002</v>
      </c>
      <c r="H15" s="27">
        <f>RA!J19</f>
        <v>5.1630437071686499</v>
      </c>
      <c r="I15" s="20">
        <f>VLOOKUP(B15,RMS!B:D,3,FALSE)</f>
        <v>417744.574258974</v>
      </c>
      <c r="J15" s="21">
        <f>VLOOKUP(B15,RMS!B:E,4,FALSE)</f>
        <v>396176.31314273499</v>
      </c>
      <c r="K15" s="22">
        <f t="shared" si="1"/>
        <v>7.6441026001702994E-2</v>
      </c>
      <c r="L15" s="22">
        <f t="shared" si="2"/>
        <v>-1.3427349622361362E-3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1088635.0496</v>
      </c>
      <c r="F16" s="25">
        <f>VLOOKUP(C16,RA!B20:I49,8,0)</f>
        <v>55367.442600000002</v>
      </c>
      <c r="G16" s="16">
        <f t="shared" si="0"/>
        <v>1033267.6070000001</v>
      </c>
      <c r="H16" s="27">
        <f>RA!J20</f>
        <v>5.08595076195129</v>
      </c>
      <c r="I16" s="20">
        <f>VLOOKUP(B16,RMS!B:D,3,FALSE)</f>
        <v>1088635.2175006501</v>
      </c>
      <c r="J16" s="21">
        <f>VLOOKUP(B16,RMS!B:E,4,FALSE)</f>
        <v>1033267.607</v>
      </c>
      <c r="K16" s="22">
        <f t="shared" si="1"/>
        <v>-0.16790065006352961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378842.7218</v>
      </c>
      <c r="F17" s="25">
        <f>VLOOKUP(C17,RA!B21:I50,8,0)</f>
        <v>43830.837399999997</v>
      </c>
      <c r="G17" s="16">
        <f t="shared" si="0"/>
        <v>335011.88439999998</v>
      </c>
      <c r="H17" s="27">
        <f>RA!J21</f>
        <v>11.569665953128499</v>
      </c>
      <c r="I17" s="20">
        <f>VLOOKUP(B17,RMS!B:D,3,FALSE)</f>
        <v>378841.96169113502</v>
      </c>
      <c r="J17" s="21">
        <f>VLOOKUP(B17,RMS!B:E,4,FALSE)</f>
        <v>335011.88440628501</v>
      </c>
      <c r="K17" s="22">
        <f t="shared" si="1"/>
        <v>0.76010886498261243</v>
      </c>
      <c r="L17" s="22">
        <f t="shared" si="2"/>
        <v>-6.2850303947925568E-6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1392145.3976</v>
      </c>
      <c r="F18" s="25">
        <f>VLOOKUP(C18,RA!B22:I51,8,0)</f>
        <v>101896.3688</v>
      </c>
      <c r="G18" s="16">
        <f t="shared" si="0"/>
        <v>1290249.0288</v>
      </c>
      <c r="H18" s="27">
        <f>RA!J22</f>
        <v>7.3193769110371001</v>
      </c>
      <c r="I18" s="20">
        <f>VLOOKUP(B18,RMS!B:D,3,FALSE)</f>
        <v>1392146.6801436101</v>
      </c>
      <c r="J18" s="21">
        <f>VLOOKUP(B18,RMS!B:E,4,FALSE)</f>
        <v>1290249.0288446101</v>
      </c>
      <c r="K18" s="22">
        <f t="shared" si="1"/>
        <v>-1.2825436100829393</v>
      </c>
      <c r="L18" s="22">
        <f t="shared" si="2"/>
        <v>-4.4610118493437767E-5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2273584.1688000001</v>
      </c>
      <c r="F19" s="25">
        <f>VLOOKUP(C19,RA!B23:I52,8,0)</f>
        <v>183353.48929999999</v>
      </c>
      <c r="G19" s="16">
        <f t="shared" si="0"/>
        <v>2090230.6795000001</v>
      </c>
      <c r="H19" s="27">
        <f>RA!J23</f>
        <v>8.0645129314378607</v>
      </c>
      <c r="I19" s="20">
        <f>VLOOKUP(B19,RMS!B:D,3,FALSE)</f>
        <v>2273585.85395983</v>
      </c>
      <c r="J19" s="21">
        <f>VLOOKUP(B19,RMS!B:E,4,FALSE)</f>
        <v>2090230.70540769</v>
      </c>
      <c r="K19" s="22">
        <f t="shared" si="1"/>
        <v>-1.6851598299108446</v>
      </c>
      <c r="L19" s="22">
        <f t="shared" si="2"/>
        <v>-2.590768993832171E-2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309356.94319999998</v>
      </c>
      <c r="F20" s="25">
        <f>VLOOKUP(C20,RA!B24:I53,8,0)</f>
        <v>47319.5746</v>
      </c>
      <c r="G20" s="16">
        <f t="shared" si="0"/>
        <v>262037.36859999999</v>
      </c>
      <c r="H20" s="27">
        <f>RA!J24</f>
        <v>15.2961087960479</v>
      </c>
      <c r="I20" s="20">
        <f>VLOOKUP(B20,RMS!B:D,3,FALSE)</f>
        <v>309357.126339929</v>
      </c>
      <c r="J20" s="21">
        <f>VLOOKUP(B20,RMS!B:E,4,FALSE)</f>
        <v>262037.37020427201</v>
      </c>
      <c r="K20" s="22">
        <f t="shared" si="1"/>
        <v>-0.18313992902403697</v>
      </c>
      <c r="L20" s="22">
        <f t="shared" si="2"/>
        <v>-1.6042720235418528E-3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320806.30540000001</v>
      </c>
      <c r="F21" s="25">
        <f>VLOOKUP(C21,RA!B25:I54,8,0)</f>
        <v>25144.737400000002</v>
      </c>
      <c r="G21" s="16">
        <f t="shared" si="0"/>
        <v>295661.56800000003</v>
      </c>
      <c r="H21" s="27">
        <f>RA!J25</f>
        <v>7.8379810423763603</v>
      </c>
      <c r="I21" s="20">
        <f>VLOOKUP(B21,RMS!B:D,3,FALSE)</f>
        <v>320806.31134193297</v>
      </c>
      <c r="J21" s="21">
        <f>VLOOKUP(B21,RMS!B:E,4,FALSE)</f>
        <v>295661.56838943099</v>
      </c>
      <c r="K21" s="22">
        <f t="shared" si="1"/>
        <v>-5.9419329627417028E-3</v>
      </c>
      <c r="L21" s="22">
        <f t="shared" si="2"/>
        <v>-3.8943096296861768E-4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663790.92720000003</v>
      </c>
      <c r="F22" s="25">
        <f>VLOOKUP(C22,RA!B26:I55,8,0)</f>
        <v>114129.8366</v>
      </c>
      <c r="G22" s="16">
        <f t="shared" si="0"/>
        <v>549661.0906</v>
      </c>
      <c r="H22" s="27">
        <f>RA!J26</f>
        <v>17.1936421429292</v>
      </c>
      <c r="I22" s="20">
        <f>VLOOKUP(B22,RMS!B:D,3,FALSE)</f>
        <v>663790.96008999296</v>
      </c>
      <c r="J22" s="21">
        <f>VLOOKUP(B22,RMS!B:E,4,FALSE)</f>
        <v>549661.09838870401</v>
      </c>
      <c r="K22" s="22">
        <f t="shared" si="1"/>
        <v>-3.288999292999506E-2</v>
      </c>
      <c r="L22" s="22">
        <f t="shared" si="2"/>
        <v>-7.7887040097266436E-3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255400.4252</v>
      </c>
      <c r="F23" s="25">
        <f>VLOOKUP(C23,RA!B27:I56,8,0)</f>
        <v>68481.157800000001</v>
      </c>
      <c r="G23" s="16">
        <f t="shared" si="0"/>
        <v>186919.26740000001</v>
      </c>
      <c r="H23" s="27">
        <f>RA!J27</f>
        <v>26.8132512881972</v>
      </c>
      <c r="I23" s="20">
        <f>VLOOKUP(B23,RMS!B:D,3,FALSE)</f>
        <v>255400.17473508799</v>
      </c>
      <c r="J23" s="21">
        <f>VLOOKUP(B23,RMS!B:E,4,FALSE)</f>
        <v>186919.260220139</v>
      </c>
      <c r="K23" s="22">
        <f t="shared" si="1"/>
        <v>0.25046491200919263</v>
      </c>
      <c r="L23" s="22">
        <f t="shared" si="2"/>
        <v>7.1798610151745379E-3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1081914.7063</v>
      </c>
      <c r="F24" s="25">
        <f>VLOOKUP(C24,RA!B28:I57,8,0)</f>
        <v>53549.607199999999</v>
      </c>
      <c r="G24" s="16">
        <f t="shared" si="0"/>
        <v>1028365.0991</v>
      </c>
      <c r="H24" s="27">
        <f>RA!J28</f>
        <v>4.9495220730599296</v>
      </c>
      <c r="I24" s="20">
        <f>VLOOKUP(B24,RMS!B:D,3,FALSE)</f>
        <v>1081915.89023097</v>
      </c>
      <c r="J24" s="21">
        <f>VLOOKUP(B24,RMS!B:E,4,FALSE)</f>
        <v>1028365.09350442</v>
      </c>
      <c r="K24" s="22">
        <f t="shared" si="1"/>
        <v>-1.1839309700299054</v>
      </c>
      <c r="L24" s="22">
        <f t="shared" si="2"/>
        <v>5.5955799762159586E-3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803706.85089999996</v>
      </c>
      <c r="F25" s="25">
        <f>VLOOKUP(C25,RA!B29:I58,8,0)</f>
        <v>121074.90029999999</v>
      </c>
      <c r="G25" s="16">
        <f t="shared" si="0"/>
        <v>682631.95059999998</v>
      </c>
      <c r="H25" s="27">
        <f>RA!J29</f>
        <v>15.0645599405329</v>
      </c>
      <c r="I25" s="20">
        <f>VLOOKUP(B25,RMS!B:D,3,FALSE)</f>
        <v>803706.86896283203</v>
      </c>
      <c r="J25" s="21">
        <f>VLOOKUP(B25,RMS!B:E,4,FALSE)</f>
        <v>682631.94395485602</v>
      </c>
      <c r="K25" s="22">
        <f t="shared" si="1"/>
        <v>-1.8062832066789269E-2</v>
      </c>
      <c r="L25" s="22">
        <f t="shared" si="2"/>
        <v>6.6451439633965492E-3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1109922.9959</v>
      </c>
      <c r="F26" s="25">
        <f>VLOOKUP(C26,RA!B30:I59,8,0)</f>
        <v>104955.0717</v>
      </c>
      <c r="G26" s="16">
        <f t="shared" si="0"/>
        <v>1004967.9242</v>
      </c>
      <c r="H26" s="27">
        <f>RA!J30</f>
        <v>9.4560678612569298</v>
      </c>
      <c r="I26" s="20">
        <f>VLOOKUP(B26,RMS!B:D,3,FALSE)</f>
        <v>1109923.0046902699</v>
      </c>
      <c r="J26" s="21">
        <f>VLOOKUP(B26,RMS!B:E,4,FALSE)</f>
        <v>1004967.92053616</v>
      </c>
      <c r="K26" s="22">
        <f t="shared" si="1"/>
        <v>-8.790269959717989E-3</v>
      </c>
      <c r="L26" s="22">
        <f t="shared" si="2"/>
        <v>3.6638400051742792E-3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862880.89540000004</v>
      </c>
      <c r="F27" s="25">
        <f>VLOOKUP(C27,RA!B31:I60,8,0)</f>
        <v>22354.819100000001</v>
      </c>
      <c r="G27" s="16">
        <f t="shared" si="0"/>
        <v>840526.07630000007</v>
      </c>
      <c r="H27" s="27">
        <f>RA!J31</f>
        <v>2.5907189763005598</v>
      </c>
      <c r="I27" s="20">
        <f>VLOOKUP(B27,RMS!B:D,3,FALSE)</f>
        <v>862880.829072566</v>
      </c>
      <c r="J27" s="21">
        <f>VLOOKUP(B27,RMS!B:E,4,FALSE)</f>
        <v>840526.04349557497</v>
      </c>
      <c r="K27" s="22">
        <f t="shared" si="1"/>
        <v>6.6327434033155441E-2</v>
      </c>
      <c r="L27" s="22">
        <f t="shared" si="2"/>
        <v>3.2804425107315183E-2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125752.705</v>
      </c>
      <c r="F28" s="25">
        <f>VLOOKUP(C28,RA!B32:I61,8,0)</f>
        <v>26382.1361</v>
      </c>
      <c r="G28" s="16">
        <f t="shared" si="0"/>
        <v>99370.568899999998</v>
      </c>
      <c r="H28" s="27">
        <f>RA!J32</f>
        <v>20.979378614559401</v>
      </c>
      <c r="I28" s="20">
        <f>VLOOKUP(B28,RMS!B:D,3,FALSE)</f>
        <v>125752.582485198</v>
      </c>
      <c r="J28" s="21">
        <f>VLOOKUP(B28,RMS!B:E,4,FALSE)</f>
        <v>99370.572894968005</v>
      </c>
      <c r="K28" s="22">
        <f t="shared" si="1"/>
        <v>0.12251480200211518</v>
      </c>
      <c r="L28" s="22">
        <f t="shared" si="2"/>
        <v>-3.9949680067365989E-3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203115.128</v>
      </c>
      <c r="F30" s="25">
        <f>VLOOKUP(C30,RA!B34:I64,8,0)</f>
        <v>28689.457699999999</v>
      </c>
      <c r="G30" s="16">
        <f t="shared" si="0"/>
        <v>174425.6703</v>
      </c>
      <c r="H30" s="27">
        <f>RA!J34</f>
        <v>0</v>
      </c>
      <c r="I30" s="20">
        <f>VLOOKUP(B30,RMS!B:D,3,FALSE)</f>
        <v>203115.12650000001</v>
      </c>
      <c r="J30" s="21">
        <f>VLOOKUP(B30,RMS!B:E,4,FALSE)</f>
        <v>174425.66800000001</v>
      </c>
      <c r="K30" s="22">
        <f t="shared" si="1"/>
        <v>1.4999999839346856E-3</v>
      </c>
      <c r="L30" s="22">
        <f t="shared" si="2"/>
        <v>2.2999999928288162E-3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14.1247271842795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164955.57</v>
      </c>
      <c r="F32" s="25">
        <f>VLOOKUP(C32,RA!B34:I65,8,0)</f>
        <v>1062.96</v>
      </c>
      <c r="G32" s="16">
        <f t="shared" si="0"/>
        <v>163892.61000000002</v>
      </c>
      <c r="H32" s="27">
        <f>RA!J34</f>
        <v>0</v>
      </c>
      <c r="I32" s="20">
        <f>VLOOKUP(B32,RMS!B:D,3,FALSE)</f>
        <v>164955.57</v>
      </c>
      <c r="J32" s="21">
        <f>VLOOKUP(B32,RMS!B:E,4,FALSE)</f>
        <v>163892.60999999999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145273.19</v>
      </c>
      <c r="F33" s="25">
        <f>VLOOKUP(C33,RA!B34:I65,8,0)</f>
        <v>-13449.73</v>
      </c>
      <c r="G33" s="16">
        <f t="shared" si="0"/>
        <v>158722.92000000001</v>
      </c>
      <c r="H33" s="27">
        <f>RA!J34</f>
        <v>0</v>
      </c>
      <c r="I33" s="20">
        <f>VLOOKUP(B33,RMS!B:D,3,FALSE)</f>
        <v>145273.19</v>
      </c>
      <c r="J33" s="21">
        <f>VLOOKUP(B33,RMS!B:E,4,FALSE)</f>
        <v>158722.92000000001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207300.86</v>
      </c>
      <c r="F34" s="25">
        <f>VLOOKUP(C34,RA!B34:I66,8,0)</f>
        <v>-797.5</v>
      </c>
      <c r="G34" s="16">
        <f t="shared" si="0"/>
        <v>208098.36</v>
      </c>
      <c r="H34" s="27">
        <f>RA!J35</f>
        <v>14.1247271842795</v>
      </c>
      <c r="I34" s="20">
        <f>VLOOKUP(B34,RMS!B:D,3,FALSE)</f>
        <v>207300.86</v>
      </c>
      <c r="J34" s="21">
        <f>VLOOKUP(B34,RMS!B:E,4,FALSE)</f>
        <v>208098.36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207824.97</v>
      </c>
      <c r="F35" s="25">
        <f>VLOOKUP(C35,RA!B34:I67,8,0)</f>
        <v>-39169.410000000003</v>
      </c>
      <c r="G35" s="16">
        <f t="shared" si="0"/>
        <v>246994.38</v>
      </c>
      <c r="H35" s="27">
        <f>RA!J34</f>
        <v>0</v>
      </c>
      <c r="I35" s="20">
        <f>VLOOKUP(B35,RMS!B:D,3,FALSE)</f>
        <v>207824.97</v>
      </c>
      <c r="J35" s="21">
        <f>VLOOKUP(B35,RMS!B:E,4,FALSE)</f>
        <v>246994.38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0.05</v>
      </c>
      <c r="F36" s="25">
        <f>VLOOKUP(C36,RA!B35:I68,8,0)</f>
        <v>-81.16</v>
      </c>
      <c r="G36" s="16">
        <f t="shared" si="0"/>
        <v>81.209999999999994</v>
      </c>
      <c r="H36" s="27">
        <f>RA!J35</f>
        <v>14.1247271842795</v>
      </c>
      <c r="I36" s="20">
        <f>VLOOKUP(B36,RMS!B:D,3,FALSE)</f>
        <v>0.05</v>
      </c>
      <c r="J36" s="21">
        <f>VLOOKUP(B36,RMS!B:E,4,FALSE)</f>
        <v>81.209999999999994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22429.914400000001</v>
      </c>
      <c r="F37" s="25">
        <f>VLOOKUP(C37,RA!B8:I68,8,0)</f>
        <v>1552.8892000000001</v>
      </c>
      <c r="G37" s="16">
        <f t="shared" si="0"/>
        <v>20877.0252</v>
      </c>
      <c r="H37" s="27">
        <f>RA!J35</f>
        <v>14.1247271842795</v>
      </c>
      <c r="I37" s="20">
        <f>VLOOKUP(B37,RMS!B:D,3,FALSE)</f>
        <v>22429.914529914498</v>
      </c>
      <c r="J37" s="21">
        <f>VLOOKUP(B37,RMS!B:E,4,FALSE)</f>
        <v>20877.025641025601</v>
      </c>
      <c r="K37" s="22">
        <f t="shared" si="1"/>
        <v>-1.299144969379995E-4</v>
      </c>
      <c r="L37" s="22">
        <f t="shared" si="2"/>
        <v>-4.4102560059400275E-4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488924.277</v>
      </c>
      <c r="F38" s="25">
        <f>VLOOKUP(C38,RA!B8:I69,8,0)</f>
        <v>1555.1162999999999</v>
      </c>
      <c r="G38" s="16">
        <f t="shared" si="0"/>
        <v>487369.16070000001</v>
      </c>
      <c r="H38" s="27">
        <f>RA!J36</f>
        <v>0</v>
      </c>
      <c r="I38" s="20">
        <f>VLOOKUP(B38,RMS!B:D,3,FALSE)</f>
        <v>488924.27194017102</v>
      </c>
      <c r="J38" s="21">
        <f>VLOOKUP(B38,RMS!B:E,4,FALSE)</f>
        <v>487369.16260341898</v>
      </c>
      <c r="K38" s="22">
        <f t="shared" si="1"/>
        <v>5.059828981757164E-3</v>
      </c>
      <c r="L38" s="22">
        <f t="shared" si="2"/>
        <v>-1.9034189754165709E-3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80856.479999999996</v>
      </c>
      <c r="F39" s="25">
        <f>VLOOKUP(C39,RA!B9:I70,8,0)</f>
        <v>-11286.39</v>
      </c>
      <c r="G39" s="16">
        <f t="shared" si="0"/>
        <v>92142.87</v>
      </c>
      <c r="H39" s="27">
        <f>RA!J37</f>
        <v>0.64439169892838399</v>
      </c>
      <c r="I39" s="20">
        <f>VLOOKUP(B39,RMS!B:D,3,FALSE)</f>
        <v>80856.479999999996</v>
      </c>
      <c r="J39" s="21">
        <f>VLOOKUP(B39,RMS!B:E,4,FALSE)</f>
        <v>92142.87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33206.01</v>
      </c>
      <c r="F40" s="25">
        <f>VLOOKUP(C40,RA!B10:I71,8,0)</f>
        <v>4390.5200000000004</v>
      </c>
      <c r="G40" s="16">
        <f t="shared" si="0"/>
        <v>28815.49</v>
      </c>
      <c r="H40" s="27">
        <f>RA!J38</f>
        <v>-9.2582327131386002</v>
      </c>
      <c r="I40" s="20">
        <f>VLOOKUP(B40,RMS!B:D,3,FALSE)</f>
        <v>33206.01</v>
      </c>
      <c r="J40" s="21">
        <f>VLOOKUP(B40,RMS!B:E,4,FALSE)</f>
        <v>28815.49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-0.384706556451334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12458.0517</v>
      </c>
      <c r="F42" s="25">
        <f>VLOOKUP(C42,RA!B8:I72,8,0)</f>
        <v>1483.6358</v>
      </c>
      <c r="G42" s="16">
        <f t="shared" si="0"/>
        <v>10974.4159</v>
      </c>
      <c r="H42" s="27">
        <f>RA!J39</f>
        <v>-0.384706556451334</v>
      </c>
      <c r="I42" s="20">
        <f>VLOOKUP(B42,RMS!B:D,3,FALSE)</f>
        <v>12458.0515846003</v>
      </c>
      <c r="J42" s="21">
        <f>VLOOKUP(B42,RMS!B:E,4,FALSE)</f>
        <v>10974.4159745859</v>
      </c>
      <c r="K42" s="22">
        <f t="shared" si="1"/>
        <v>1.1539970000740141E-4</v>
      </c>
      <c r="L42" s="22">
        <f t="shared" si="2"/>
        <v>-7.4585899710655212E-5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17570791.141100001</v>
      </c>
      <c r="E7" s="53">
        <v>19493419.978999998</v>
      </c>
      <c r="F7" s="54">
        <v>90.137036805387496</v>
      </c>
      <c r="G7" s="53">
        <v>16368180.1713</v>
      </c>
      <c r="H7" s="54">
        <v>7.3472490968095299</v>
      </c>
      <c r="I7" s="53">
        <v>1437321.0569</v>
      </c>
      <c r="J7" s="54">
        <v>8.1801726817977496</v>
      </c>
      <c r="K7" s="53">
        <v>1822425.0393999999</v>
      </c>
      <c r="L7" s="54">
        <v>11.133950264033899</v>
      </c>
      <c r="M7" s="54">
        <v>-0.21131403167440399</v>
      </c>
      <c r="N7" s="53">
        <v>99496733.441599995</v>
      </c>
      <c r="O7" s="53">
        <v>4769254424.3802004</v>
      </c>
      <c r="P7" s="53">
        <v>1021844</v>
      </c>
      <c r="Q7" s="53">
        <v>1048841</v>
      </c>
      <c r="R7" s="54">
        <v>-2.57398404524614</v>
      </c>
      <c r="S7" s="53">
        <v>17.195179637107</v>
      </c>
      <c r="T7" s="53">
        <v>17.097892853826298</v>
      </c>
      <c r="U7" s="55">
        <v>0.56577939477183803</v>
      </c>
    </row>
    <row r="8" spans="1:23" ht="12" thickBot="1">
      <c r="A8" s="73">
        <v>42587</v>
      </c>
      <c r="B8" s="69" t="s">
        <v>6</v>
      </c>
      <c r="C8" s="70"/>
      <c r="D8" s="56">
        <v>564444.74329999997</v>
      </c>
      <c r="E8" s="56">
        <v>738071.87430000002</v>
      </c>
      <c r="F8" s="57">
        <v>76.475579540993806</v>
      </c>
      <c r="G8" s="56">
        <v>571211.80429999996</v>
      </c>
      <c r="H8" s="57">
        <v>-1.18468507636896</v>
      </c>
      <c r="I8" s="56">
        <v>106240.1952</v>
      </c>
      <c r="J8" s="57">
        <v>18.822071861077401</v>
      </c>
      <c r="K8" s="56">
        <v>128669.0373</v>
      </c>
      <c r="L8" s="57">
        <v>22.5256264543901</v>
      </c>
      <c r="M8" s="57">
        <v>-0.17431421397601499</v>
      </c>
      <c r="N8" s="56">
        <v>3322855.1422000001</v>
      </c>
      <c r="O8" s="56">
        <v>170889888.92410001</v>
      </c>
      <c r="P8" s="56">
        <v>28837</v>
      </c>
      <c r="Q8" s="56">
        <v>30715</v>
      </c>
      <c r="R8" s="57">
        <v>-6.1142764121764603</v>
      </c>
      <c r="S8" s="56">
        <v>19.5736291327114</v>
      </c>
      <c r="T8" s="56">
        <v>19.054021956698701</v>
      </c>
      <c r="U8" s="58">
        <v>2.6546286970585302</v>
      </c>
    </row>
    <row r="9" spans="1:23" ht="12" thickBot="1">
      <c r="A9" s="74"/>
      <c r="B9" s="69" t="s">
        <v>7</v>
      </c>
      <c r="C9" s="70"/>
      <c r="D9" s="56">
        <v>104811.693</v>
      </c>
      <c r="E9" s="56">
        <v>143372.71350000001</v>
      </c>
      <c r="F9" s="57">
        <v>73.104351896080999</v>
      </c>
      <c r="G9" s="56">
        <v>91844.244099999996</v>
      </c>
      <c r="H9" s="57">
        <v>14.1189565302329</v>
      </c>
      <c r="I9" s="56">
        <v>21435.135300000002</v>
      </c>
      <c r="J9" s="57">
        <v>20.451091559030498</v>
      </c>
      <c r="K9" s="56">
        <v>18588.886999999999</v>
      </c>
      <c r="L9" s="57">
        <v>20.239577539296199</v>
      </c>
      <c r="M9" s="57">
        <v>0.15311558459632299</v>
      </c>
      <c r="N9" s="56">
        <v>520785.39319999999</v>
      </c>
      <c r="O9" s="56">
        <v>24344526.854899999</v>
      </c>
      <c r="P9" s="56">
        <v>6525</v>
      </c>
      <c r="Q9" s="56">
        <v>6734</v>
      </c>
      <c r="R9" s="57">
        <v>-3.1036531036530999</v>
      </c>
      <c r="S9" s="56">
        <v>16.0630947126437</v>
      </c>
      <c r="T9" s="56">
        <v>16.4524561924562</v>
      </c>
      <c r="U9" s="58">
        <v>-2.42395059468857</v>
      </c>
    </row>
    <row r="10" spans="1:23" ht="12" thickBot="1">
      <c r="A10" s="74"/>
      <c r="B10" s="69" t="s">
        <v>8</v>
      </c>
      <c r="C10" s="70"/>
      <c r="D10" s="56">
        <v>136381.4252</v>
      </c>
      <c r="E10" s="56">
        <v>204359.16949999999</v>
      </c>
      <c r="F10" s="57">
        <v>66.736141829936301</v>
      </c>
      <c r="G10" s="56">
        <v>146153.98509999999</v>
      </c>
      <c r="H10" s="57">
        <v>-6.68648199589874</v>
      </c>
      <c r="I10" s="56">
        <v>37208.203200000004</v>
      </c>
      <c r="J10" s="57">
        <v>27.2824566435166</v>
      </c>
      <c r="K10" s="56">
        <v>41234.3341</v>
      </c>
      <c r="L10" s="57">
        <v>28.212938615246799</v>
      </c>
      <c r="M10" s="57">
        <v>-9.7640255090235994E-2</v>
      </c>
      <c r="N10" s="56">
        <v>708005.56</v>
      </c>
      <c r="O10" s="56">
        <v>41765468.6105</v>
      </c>
      <c r="P10" s="56">
        <v>104595</v>
      </c>
      <c r="Q10" s="56">
        <v>106763</v>
      </c>
      <c r="R10" s="57">
        <v>-2.03066605471933</v>
      </c>
      <c r="S10" s="56">
        <v>1.30390004493523</v>
      </c>
      <c r="T10" s="56">
        <v>1.27682136414301</v>
      </c>
      <c r="U10" s="58">
        <v>2.0767451383563</v>
      </c>
    </row>
    <row r="11" spans="1:23" ht="12" thickBot="1">
      <c r="A11" s="74"/>
      <c r="B11" s="69" t="s">
        <v>9</v>
      </c>
      <c r="C11" s="70"/>
      <c r="D11" s="56">
        <v>42070.647799999999</v>
      </c>
      <c r="E11" s="56">
        <v>52646.933499999999</v>
      </c>
      <c r="F11" s="57">
        <v>79.910917888503405</v>
      </c>
      <c r="G11" s="56">
        <v>44869.445</v>
      </c>
      <c r="H11" s="57">
        <v>-6.2376461309026601</v>
      </c>
      <c r="I11" s="56">
        <v>7340.1241</v>
      </c>
      <c r="J11" s="57">
        <v>17.447138287231201</v>
      </c>
      <c r="K11" s="56">
        <v>9150.3603999999996</v>
      </c>
      <c r="L11" s="57">
        <v>20.393299716544298</v>
      </c>
      <c r="M11" s="57">
        <v>-0.19783224057491799</v>
      </c>
      <c r="N11" s="56">
        <v>243992.5122</v>
      </c>
      <c r="O11" s="56">
        <v>14360848.291300001</v>
      </c>
      <c r="P11" s="56">
        <v>2323</v>
      </c>
      <c r="Q11" s="56">
        <v>2373</v>
      </c>
      <c r="R11" s="57">
        <v>-2.1070375052675998</v>
      </c>
      <c r="S11" s="56">
        <v>18.110481188118801</v>
      </c>
      <c r="T11" s="56">
        <v>18.390945512010099</v>
      </c>
      <c r="U11" s="58">
        <v>-1.54862988441907</v>
      </c>
    </row>
    <row r="12" spans="1:23" ht="12" thickBot="1">
      <c r="A12" s="74"/>
      <c r="B12" s="69" t="s">
        <v>10</v>
      </c>
      <c r="C12" s="70"/>
      <c r="D12" s="56">
        <v>122281.28</v>
      </c>
      <c r="E12" s="56">
        <v>121616.6338</v>
      </c>
      <c r="F12" s="57">
        <v>100.546509288436</v>
      </c>
      <c r="G12" s="56">
        <v>101868.4896</v>
      </c>
      <c r="H12" s="57">
        <v>20.038375438914901</v>
      </c>
      <c r="I12" s="56">
        <v>6924.2183000000005</v>
      </c>
      <c r="J12" s="57">
        <v>5.6625333820516097</v>
      </c>
      <c r="K12" s="56">
        <v>11344.228999999999</v>
      </c>
      <c r="L12" s="57">
        <v>11.136151173483199</v>
      </c>
      <c r="M12" s="57">
        <v>-0.38962636420685798</v>
      </c>
      <c r="N12" s="56">
        <v>817171.74049999996</v>
      </c>
      <c r="O12" s="56">
        <v>51471888.303000003</v>
      </c>
      <c r="P12" s="56">
        <v>1509</v>
      </c>
      <c r="Q12" s="56">
        <v>1561</v>
      </c>
      <c r="R12" s="57">
        <v>-3.3311979500320299</v>
      </c>
      <c r="S12" s="56">
        <v>81.034645460569905</v>
      </c>
      <c r="T12" s="56">
        <v>88.681564253683604</v>
      </c>
      <c r="U12" s="58">
        <v>-9.4366042445813996</v>
      </c>
    </row>
    <row r="13" spans="1:23" ht="12" thickBot="1">
      <c r="A13" s="74"/>
      <c r="B13" s="69" t="s">
        <v>11</v>
      </c>
      <c r="C13" s="70"/>
      <c r="D13" s="56">
        <v>255644.36240000001</v>
      </c>
      <c r="E13" s="56">
        <v>315954.89350000001</v>
      </c>
      <c r="F13" s="57">
        <v>80.9116641834826</v>
      </c>
      <c r="G13" s="56">
        <v>239019.98480000001</v>
      </c>
      <c r="H13" s="57">
        <v>6.9552249423454802</v>
      </c>
      <c r="I13" s="56">
        <v>28513.919999999998</v>
      </c>
      <c r="J13" s="57">
        <v>11.153744886963301</v>
      </c>
      <c r="K13" s="56">
        <v>56153.334999999999</v>
      </c>
      <c r="L13" s="57">
        <v>23.4931547866118</v>
      </c>
      <c r="M13" s="57">
        <v>-0.492213240762993</v>
      </c>
      <c r="N13" s="56">
        <v>1441480.6436000001</v>
      </c>
      <c r="O13" s="56">
        <v>72891447.481999993</v>
      </c>
      <c r="P13" s="56">
        <v>12990</v>
      </c>
      <c r="Q13" s="56">
        <v>13039</v>
      </c>
      <c r="R13" s="57">
        <v>-0.37579568985352002</v>
      </c>
      <c r="S13" s="56">
        <v>19.680089484218598</v>
      </c>
      <c r="T13" s="56">
        <v>20.093461270035998</v>
      </c>
      <c r="U13" s="58">
        <v>-2.1004568406505402</v>
      </c>
    </row>
    <row r="14" spans="1:23" ht="12" thickBot="1">
      <c r="A14" s="74"/>
      <c r="B14" s="69" t="s">
        <v>12</v>
      </c>
      <c r="C14" s="70"/>
      <c r="D14" s="56">
        <v>119164.5033</v>
      </c>
      <c r="E14" s="56">
        <v>134263.30669999999</v>
      </c>
      <c r="F14" s="57">
        <v>88.754333725939702</v>
      </c>
      <c r="G14" s="56">
        <v>121406.9703</v>
      </c>
      <c r="H14" s="57">
        <v>-1.8470661070437899</v>
      </c>
      <c r="I14" s="56">
        <v>16485.8125</v>
      </c>
      <c r="J14" s="57">
        <v>13.834499404991901</v>
      </c>
      <c r="K14" s="56">
        <v>21074.205699999999</v>
      </c>
      <c r="L14" s="57">
        <v>17.358316122974699</v>
      </c>
      <c r="M14" s="57">
        <v>-0.21772555821641201</v>
      </c>
      <c r="N14" s="56">
        <v>557546.32030000002</v>
      </c>
      <c r="O14" s="56">
        <v>33032941.295699999</v>
      </c>
      <c r="P14" s="56">
        <v>3073</v>
      </c>
      <c r="Q14" s="56">
        <v>2618</v>
      </c>
      <c r="R14" s="57">
        <v>17.379679144385001</v>
      </c>
      <c r="S14" s="56">
        <v>38.777905401887402</v>
      </c>
      <c r="T14" s="56">
        <v>41.321604812834202</v>
      </c>
      <c r="U14" s="58">
        <v>-6.5596617057686997</v>
      </c>
    </row>
    <row r="15" spans="1:23" ht="12" thickBot="1">
      <c r="A15" s="74"/>
      <c r="B15" s="69" t="s">
        <v>13</v>
      </c>
      <c r="C15" s="70"/>
      <c r="D15" s="56">
        <v>95794.051800000001</v>
      </c>
      <c r="E15" s="56">
        <v>120514.83229999999</v>
      </c>
      <c r="F15" s="57">
        <v>79.487354354473098</v>
      </c>
      <c r="G15" s="56">
        <v>90277.120200000005</v>
      </c>
      <c r="H15" s="57">
        <v>6.1111072083134497</v>
      </c>
      <c r="I15" s="56">
        <v>-12122.4095</v>
      </c>
      <c r="J15" s="57">
        <v>-12.654657854236399</v>
      </c>
      <c r="K15" s="56">
        <v>16233.7039</v>
      </c>
      <c r="L15" s="57">
        <v>17.982079915748098</v>
      </c>
      <c r="M15" s="57">
        <v>-1.7467432925150199</v>
      </c>
      <c r="N15" s="56">
        <v>594306.23529999994</v>
      </c>
      <c r="O15" s="56">
        <v>27969172.532400001</v>
      </c>
      <c r="P15" s="56">
        <v>6086</v>
      </c>
      <c r="Q15" s="56">
        <v>6265</v>
      </c>
      <c r="R15" s="57">
        <v>-2.8571428571428599</v>
      </c>
      <c r="S15" s="56">
        <v>15.740067663490001</v>
      </c>
      <c r="T15" s="56">
        <v>16.394325187549899</v>
      </c>
      <c r="U15" s="58">
        <v>-4.1566373032658097</v>
      </c>
    </row>
    <row r="16" spans="1:23" ht="12" thickBot="1">
      <c r="A16" s="74"/>
      <c r="B16" s="69" t="s">
        <v>14</v>
      </c>
      <c r="C16" s="70"/>
      <c r="D16" s="56">
        <v>1003897.9036</v>
      </c>
      <c r="E16" s="56">
        <v>1093226.1979</v>
      </c>
      <c r="F16" s="57">
        <v>91.8289284988237</v>
      </c>
      <c r="G16" s="56">
        <v>879477.29130000004</v>
      </c>
      <c r="H16" s="57">
        <v>14.1471091443518</v>
      </c>
      <c r="I16" s="56">
        <v>2140.529</v>
      </c>
      <c r="J16" s="57">
        <v>0.21322178204815601</v>
      </c>
      <c r="K16" s="56">
        <v>51429.912799999998</v>
      </c>
      <c r="L16" s="57">
        <v>5.8477817800137704</v>
      </c>
      <c r="M16" s="57">
        <v>-0.95837968832799603</v>
      </c>
      <c r="N16" s="56">
        <v>5168354.5115999999</v>
      </c>
      <c r="O16" s="56">
        <v>245551448.8759</v>
      </c>
      <c r="P16" s="56">
        <v>59927</v>
      </c>
      <c r="Q16" s="56">
        <v>59359</v>
      </c>
      <c r="R16" s="57">
        <v>0.95688943546892202</v>
      </c>
      <c r="S16" s="56">
        <v>16.752013342900501</v>
      </c>
      <c r="T16" s="56">
        <v>16.834893899829801</v>
      </c>
      <c r="U16" s="58">
        <v>-0.49474982638097498</v>
      </c>
    </row>
    <row r="17" spans="1:21" ht="12" thickBot="1">
      <c r="A17" s="74"/>
      <c r="B17" s="69" t="s">
        <v>15</v>
      </c>
      <c r="C17" s="70"/>
      <c r="D17" s="56">
        <v>487099.78080000001</v>
      </c>
      <c r="E17" s="56">
        <v>802267.55460000003</v>
      </c>
      <c r="F17" s="57">
        <v>60.715378305789997</v>
      </c>
      <c r="G17" s="56">
        <v>486651.90110000002</v>
      </c>
      <c r="H17" s="57">
        <v>9.2032867638592003E-2</v>
      </c>
      <c r="I17" s="56">
        <v>66572.837400000004</v>
      </c>
      <c r="J17" s="57">
        <v>13.667186893548299</v>
      </c>
      <c r="K17" s="56">
        <v>58973.203000000001</v>
      </c>
      <c r="L17" s="57">
        <v>12.118149105490099</v>
      </c>
      <c r="M17" s="57">
        <v>0.12886589185260999</v>
      </c>
      <c r="N17" s="56">
        <v>3227287.3664000002</v>
      </c>
      <c r="O17" s="56">
        <v>249084212.73069999</v>
      </c>
      <c r="P17" s="56">
        <v>13765</v>
      </c>
      <c r="Q17" s="56">
        <v>13288</v>
      </c>
      <c r="R17" s="57">
        <v>3.5897049969897599</v>
      </c>
      <c r="S17" s="56">
        <v>35.386834783872096</v>
      </c>
      <c r="T17" s="56">
        <v>55.685201249247399</v>
      </c>
      <c r="U17" s="58">
        <v>-57.3613508790746</v>
      </c>
    </row>
    <row r="18" spans="1:21" ht="12" customHeight="1" thickBot="1">
      <c r="A18" s="74"/>
      <c r="B18" s="69" t="s">
        <v>16</v>
      </c>
      <c r="C18" s="70"/>
      <c r="D18" s="56">
        <v>1988371.5057999999</v>
      </c>
      <c r="E18" s="56">
        <v>1988476.4454000001</v>
      </c>
      <c r="F18" s="57">
        <v>99.994722612870603</v>
      </c>
      <c r="G18" s="56">
        <v>1693366.57</v>
      </c>
      <c r="H18" s="57">
        <v>17.421209384096901</v>
      </c>
      <c r="I18" s="56">
        <v>193223.78460000001</v>
      </c>
      <c r="J18" s="57">
        <v>9.7176902825439804</v>
      </c>
      <c r="K18" s="56">
        <v>240437.10990000001</v>
      </c>
      <c r="L18" s="57">
        <v>14.1987632305745</v>
      </c>
      <c r="M18" s="57">
        <v>-0.19636455171016001</v>
      </c>
      <c r="N18" s="56">
        <v>10392057.0835</v>
      </c>
      <c r="O18" s="56">
        <v>497321954.40259999</v>
      </c>
      <c r="P18" s="56">
        <v>88532</v>
      </c>
      <c r="Q18" s="56">
        <v>88483</v>
      </c>
      <c r="R18" s="57">
        <v>5.5377869195206E-2</v>
      </c>
      <c r="S18" s="56">
        <v>22.459353745538301</v>
      </c>
      <c r="T18" s="56">
        <v>21.9037329475719</v>
      </c>
      <c r="U18" s="58">
        <v>2.4738948602956299</v>
      </c>
    </row>
    <row r="19" spans="1:21" ht="12" customHeight="1" thickBot="1">
      <c r="A19" s="74"/>
      <c r="B19" s="69" t="s">
        <v>17</v>
      </c>
      <c r="C19" s="70"/>
      <c r="D19" s="56">
        <v>417744.6507</v>
      </c>
      <c r="E19" s="56">
        <v>532807.25910000002</v>
      </c>
      <c r="F19" s="57">
        <v>78.404459317172197</v>
      </c>
      <c r="G19" s="56">
        <v>461109.6067</v>
      </c>
      <c r="H19" s="57">
        <v>-9.4044789720057693</v>
      </c>
      <c r="I19" s="56">
        <v>21568.338899999999</v>
      </c>
      <c r="J19" s="57">
        <v>5.1630437071686499</v>
      </c>
      <c r="K19" s="56">
        <v>37637.963300000003</v>
      </c>
      <c r="L19" s="57">
        <v>8.16247650300798</v>
      </c>
      <c r="M19" s="57">
        <v>-0.42695254979431901</v>
      </c>
      <c r="N19" s="56">
        <v>2679546.7152999998</v>
      </c>
      <c r="O19" s="56">
        <v>144774064.6478</v>
      </c>
      <c r="P19" s="56">
        <v>9090</v>
      </c>
      <c r="Q19" s="56">
        <v>9611</v>
      </c>
      <c r="R19" s="57">
        <v>-5.4208719175944298</v>
      </c>
      <c r="S19" s="56">
        <v>45.956507227722803</v>
      </c>
      <c r="T19" s="56">
        <v>48.165986348975103</v>
      </c>
      <c r="U19" s="58">
        <v>-4.8077611953928496</v>
      </c>
    </row>
    <row r="20" spans="1:21" ht="12" thickBot="1">
      <c r="A20" s="74"/>
      <c r="B20" s="69" t="s">
        <v>18</v>
      </c>
      <c r="C20" s="70"/>
      <c r="D20" s="56">
        <v>1088635.0496</v>
      </c>
      <c r="E20" s="56">
        <v>1085152.2185</v>
      </c>
      <c r="F20" s="57">
        <v>100.320953230397</v>
      </c>
      <c r="G20" s="56">
        <v>865622.63130000001</v>
      </c>
      <c r="H20" s="57">
        <v>25.763237955675699</v>
      </c>
      <c r="I20" s="56">
        <v>55367.442600000002</v>
      </c>
      <c r="J20" s="57">
        <v>5.08595076195129</v>
      </c>
      <c r="K20" s="56">
        <v>77146.222800000003</v>
      </c>
      <c r="L20" s="57">
        <v>8.9122234112734695</v>
      </c>
      <c r="M20" s="57">
        <v>-0.28230520444871299</v>
      </c>
      <c r="N20" s="56">
        <v>5918100.3424000004</v>
      </c>
      <c r="O20" s="56">
        <v>273104123.48119998</v>
      </c>
      <c r="P20" s="56">
        <v>43397</v>
      </c>
      <c r="Q20" s="56">
        <v>45207</v>
      </c>
      <c r="R20" s="57">
        <v>-4.0038047205078904</v>
      </c>
      <c r="S20" s="56">
        <v>25.085490923335701</v>
      </c>
      <c r="T20" s="56">
        <v>24.954812097684002</v>
      </c>
      <c r="U20" s="58">
        <v>0.52093389781008603</v>
      </c>
    </row>
    <row r="21" spans="1:21" ht="12" customHeight="1" thickBot="1">
      <c r="A21" s="74"/>
      <c r="B21" s="69" t="s">
        <v>19</v>
      </c>
      <c r="C21" s="70"/>
      <c r="D21" s="56">
        <v>378842.7218</v>
      </c>
      <c r="E21" s="56">
        <v>421022.36959999998</v>
      </c>
      <c r="F21" s="57">
        <v>89.981613604029306</v>
      </c>
      <c r="G21" s="56">
        <v>349466.20649999997</v>
      </c>
      <c r="H21" s="57">
        <v>8.4061104489083096</v>
      </c>
      <c r="I21" s="56">
        <v>43830.837399999997</v>
      </c>
      <c r="J21" s="57">
        <v>11.569665953128499</v>
      </c>
      <c r="K21" s="56">
        <v>34952.072099999998</v>
      </c>
      <c r="L21" s="57">
        <v>10.0015599362395</v>
      </c>
      <c r="M21" s="57">
        <v>0.25402686497662602</v>
      </c>
      <c r="N21" s="56">
        <v>2362822.8217000002</v>
      </c>
      <c r="O21" s="56">
        <v>91143375.328099996</v>
      </c>
      <c r="P21" s="56">
        <v>34364</v>
      </c>
      <c r="Q21" s="56">
        <v>35764</v>
      </c>
      <c r="R21" s="57">
        <v>-3.9145509450844398</v>
      </c>
      <c r="S21" s="56">
        <v>11.0244069898731</v>
      </c>
      <c r="T21" s="56">
        <v>11.029023218879299</v>
      </c>
      <c r="U21" s="58">
        <v>-4.1872810124264997E-2</v>
      </c>
    </row>
    <row r="22" spans="1:21" ht="12" customHeight="1" thickBot="1">
      <c r="A22" s="74"/>
      <c r="B22" s="69" t="s">
        <v>20</v>
      </c>
      <c r="C22" s="70"/>
      <c r="D22" s="56">
        <v>1392145.3976</v>
      </c>
      <c r="E22" s="56">
        <v>1604990.7866</v>
      </c>
      <c r="F22" s="57">
        <v>86.738528920101203</v>
      </c>
      <c r="G22" s="56">
        <v>1339711.4974</v>
      </c>
      <c r="H22" s="57">
        <v>3.9138202741231498</v>
      </c>
      <c r="I22" s="56">
        <v>101896.3688</v>
      </c>
      <c r="J22" s="57">
        <v>7.3193769110371001</v>
      </c>
      <c r="K22" s="56">
        <v>175344.50709999999</v>
      </c>
      <c r="L22" s="57">
        <v>13.08822887915</v>
      </c>
      <c r="M22" s="57">
        <v>-0.41887903712953001</v>
      </c>
      <c r="N22" s="56">
        <v>7381007.0257999999</v>
      </c>
      <c r="O22" s="56">
        <v>319364939.16640002</v>
      </c>
      <c r="P22" s="56">
        <v>81510</v>
      </c>
      <c r="Q22" s="56">
        <v>86216</v>
      </c>
      <c r="R22" s="57">
        <v>-5.4583835946923998</v>
      </c>
      <c r="S22" s="56">
        <v>17.079442983682998</v>
      </c>
      <c r="T22" s="56">
        <v>17.007053906467501</v>
      </c>
      <c r="U22" s="58">
        <v>0.42383745936366701</v>
      </c>
    </row>
    <row r="23" spans="1:21" ht="12" thickBot="1">
      <c r="A23" s="74"/>
      <c r="B23" s="69" t="s">
        <v>21</v>
      </c>
      <c r="C23" s="70"/>
      <c r="D23" s="56">
        <v>2273584.1688000001</v>
      </c>
      <c r="E23" s="56">
        <v>2954315.5284000002</v>
      </c>
      <c r="F23" s="57">
        <v>76.958068525311802</v>
      </c>
      <c r="G23" s="56">
        <v>2580525.7069999999</v>
      </c>
      <c r="H23" s="57">
        <v>-11.894535185888</v>
      </c>
      <c r="I23" s="56">
        <v>183353.48929999999</v>
      </c>
      <c r="J23" s="57">
        <v>8.0645129314378607</v>
      </c>
      <c r="K23" s="56">
        <v>212362.6078</v>
      </c>
      <c r="L23" s="57">
        <v>8.2294319806208396</v>
      </c>
      <c r="M23" s="57">
        <v>-0.136601818938485</v>
      </c>
      <c r="N23" s="56">
        <v>15579657.9264</v>
      </c>
      <c r="O23" s="56">
        <v>696609941.22790003</v>
      </c>
      <c r="P23" s="56">
        <v>75782</v>
      </c>
      <c r="Q23" s="56">
        <v>79998</v>
      </c>
      <c r="R23" s="57">
        <v>-5.2701317532938301</v>
      </c>
      <c r="S23" s="56">
        <v>30.0016384999076</v>
      </c>
      <c r="T23" s="56">
        <v>29.871136109652699</v>
      </c>
      <c r="U23" s="58">
        <v>0.43498421013004002</v>
      </c>
    </row>
    <row r="24" spans="1:21" ht="12" thickBot="1">
      <c r="A24" s="74"/>
      <c r="B24" s="69" t="s">
        <v>22</v>
      </c>
      <c r="C24" s="70"/>
      <c r="D24" s="56">
        <v>309356.94319999998</v>
      </c>
      <c r="E24" s="56">
        <v>311458.89390000002</v>
      </c>
      <c r="F24" s="57">
        <v>99.325127411299803</v>
      </c>
      <c r="G24" s="56">
        <v>251845.5091</v>
      </c>
      <c r="H24" s="57">
        <v>22.835997475406302</v>
      </c>
      <c r="I24" s="56">
        <v>47319.5746</v>
      </c>
      <c r="J24" s="57">
        <v>15.2961087960479</v>
      </c>
      <c r="K24" s="56">
        <v>47792.059600000001</v>
      </c>
      <c r="L24" s="57">
        <v>18.976736877616201</v>
      </c>
      <c r="M24" s="57">
        <v>-9.8862657092940003E-3</v>
      </c>
      <c r="N24" s="56">
        <v>1573830.7722</v>
      </c>
      <c r="O24" s="56">
        <v>66398316.929300003</v>
      </c>
      <c r="P24" s="56">
        <v>28872</v>
      </c>
      <c r="Q24" s="56">
        <v>29992</v>
      </c>
      <c r="R24" s="57">
        <v>-3.7343291544411898</v>
      </c>
      <c r="S24" s="56">
        <v>10.7147735937933</v>
      </c>
      <c r="T24" s="56">
        <v>10.617441297679401</v>
      </c>
      <c r="U24" s="58">
        <v>0.90839339965425503</v>
      </c>
    </row>
    <row r="25" spans="1:21" ht="12" thickBot="1">
      <c r="A25" s="74"/>
      <c r="B25" s="69" t="s">
        <v>23</v>
      </c>
      <c r="C25" s="70"/>
      <c r="D25" s="56">
        <v>320806.30540000001</v>
      </c>
      <c r="E25" s="56">
        <v>320923.07</v>
      </c>
      <c r="F25" s="57">
        <v>99.963616015514305</v>
      </c>
      <c r="G25" s="56">
        <v>250191.20269999999</v>
      </c>
      <c r="H25" s="57">
        <v>28.224454712212001</v>
      </c>
      <c r="I25" s="56">
        <v>25144.737400000002</v>
      </c>
      <c r="J25" s="57">
        <v>7.8379810423763603</v>
      </c>
      <c r="K25" s="56">
        <v>21211.894400000001</v>
      </c>
      <c r="L25" s="57">
        <v>8.4782734848734194</v>
      </c>
      <c r="M25" s="57">
        <v>0.185407438196562</v>
      </c>
      <c r="N25" s="56">
        <v>1525757.2320999999</v>
      </c>
      <c r="O25" s="56">
        <v>79436625.906399995</v>
      </c>
      <c r="P25" s="56">
        <v>21751</v>
      </c>
      <c r="Q25" s="56">
        <v>22042</v>
      </c>
      <c r="R25" s="57">
        <v>-1.3202068777787801</v>
      </c>
      <c r="S25" s="56">
        <v>14.749037074157499</v>
      </c>
      <c r="T25" s="56">
        <v>14.2435781644134</v>
      </c>
      <c r="U25" s="58">
        <v>3.42706379543757</v>
      </c>
    </row>
    <row r="26" spans="1:21" ht="12" thickBot="1">
      <c r="A26" s="74"/>
      <c r="B26" s="69" t="s">
        <v>24</v>
      </c>
      <c r="C26" s="70"/>
      <c r="D26" s="56">
        <v>663790.92720000003</v>
      </c>
      <c r="E26" s="56">
        <v>668806.05870000005</v>
      </c>
      <c r="F26" s="57">
        <v>99.250136652507607</v>
      </c>
      <c r="G26" s="56">
        <v>598500.97629999998</v>
      </c>
      <c r="H26" s="57">
        <v>10.908913015251899</v>
      </c>
      <c r="I26" s="56">
        <v>114129.8366</v>
      </c>
      <c r="J26" s="57">
        <v>17.1936421429292</v>
      </c>
      <c r="K26" s="56">
        <v>143638.2628</v>
      </c>
      <c r="L26" s="57">
        <v>23.999670591681902</v>
      </c>
      <c r="M26" s="57">
        <v>-0.205435693977218</v>
      </c>
      <c r="N26" s="56">
        <v>3437022.0081000002</v>
      </c>
      <c r="O26" s="56">
        <v>157040532.05970001</v>
      </c>
      <c r="P26" s="56">
        <v>48319</v>
      </c>
      <c r="Q26" s="56">
        <v>48314</v>
      </c>
      <c r="R26" s="57">
        <v>1.0348967173068E-2</v>
      </c>
      <c r="S26" s="56">
        <v>13.737679322833699</v>
      </c>
      <c r="T26" s="56">
        <v>14.0141053773233</v>
      </c>
      <c r="U26" s="58">
        <v>-2.0121743126600902</v>
      </c>
    </row>
    <row r="27" spans="1:21" ht="12" thickBot="1">
      <c r="A27" s="74"/>
      <c r="B27" s="69" t="s">
        <v>25</v>
      </c>
      <c r="C27" s="70"/>
      <c r="D27" s="56">
        <v>255400.4252</v>
      </c>
      <c r="E27" s="56">
        <v>305560.73149999999</v>
      </c>
      <c r="F27" s="57">
        <v>83.584177831437103</v>
      </c>
      <c r="G27" s="56">
        <v>225978.64249999999</v>
      </c>
      <c r="H27" s="57">
        <v>13.019718312539201</v>
      </c>
      <c r="I27" s="56">
        <v>68481.157800000001</v>
      </c>
      <c r="J27" s="57">
        <v>26.8132512881972</v>
      </c>
      <c r="K27" s="56">
        <v>62594.336000000003</v>
      </c>
      <c r="L27" s="57">
        <v>27.699226487742099</v>
      </c>
      <c r="M27" s="57">
        <v>9.4047196219159995E-2</v>
      </c>
      <c r="N27" s="56">
        <v>1262797.8356999999</v>
      </c>
      <c r="O27" s="56">
        <v>52841262.678300001</v>
      </c>
      <c r="P27" s="56">
        <v>31838</v>
      </c>
      <c r="Q27" s="56">
        <v>32967</v>
      </c>
      <c r="R27" s="57">
        <v>-3.4246367579700898</v>
      </c>
      <c r="S27" s="56">
        <v>8.0218740247503</v>
      </c>
      <c r="T27" s="56">
        <v>7.9862221130221096</v>
      </c>
      <c r="U27" s="58">
        <v>0.44443370237660701</v>
      </c>
    </row>
    <row r="28" spans="1:21" ht="12" thickBot="1">
      <c r="A28" s="74"/>
      <c r="B28" s="69" t="s">
        <v>26</v>
      </c>
      <c r="C28" s="70"/>
      <c r="D28" s="56">
        <v>1081914.7063</v>
      </c>
      <c r="E28" s="56">
        <v>1026328.5043</v>
      </c>
      <c r="F28" s="57">
        <v>105.416024378852</v>
      </c>
      <c r="G28" s="56">
        <v>941011.36459999997</v>
      </c>
      <c r="H28" s="57">
        <v>14.9736068022828</v>
      </c>
      <c r="I28" s="56">
        <v>53549.607199999999</v>
      </c>
      <c r="J28" s="57">
        <v>4.9495220730599296</v>
      </c>
      <c r="K28" s="56">
        <v>37479.095300000001</v>
      </c>
      <c r="L28" s="57">
        <v>3.9828525679848101</v>
      </c>
      <c r="M28" s="57">
        <v>0.42878601447991699</v>
      </c>
      <c r="N28" s="56">
        <v>5100193.9782999996</v>
      </c>
      <c r="O28" s="56">
        <v>224765205.4375</v>
      </c>
      <c r="P28" s="56">
        <v>46697</v>
      </c>
      <c r="Q28" s="56">
        <v>46740</v>
      </c>
      <c r="R28" s="57">
        <v>-9.1998288403938006E-2</v>
      </c>
      <c r="S28" s="56">
        <v>23.168826826134399</v>
      </c>
      <c r="T28" s="56">
        <v>22.6028953487377</v>
      </c>
      <c r="U28" s="58">
        <v>2.4426419241839699</v>
      </c>
    </row>
    <row r="29" spans="1:21" ht="12" thickBot="1">
      <c r="A29" s="74"/>
      <c r="B29" s="69" t="s">
        <v>27</v>
      </c>
      <c r="C29" s="70"/>
      <c r="D29" s="56">
        <v>803706.85089999996</v>
      </c>
      <c r="E29" s="56">
        <v>751132.01</v>
      </c>
      <c r="F29" s="57">
        <v>106.999414244109</v>
      </c>
      <c r="G29" s="56">
        <v>637235.69519999996</v>
      </c>
      <c r="H29" s="57">
        <v>26.1239533431586</v>
      </c>
      <c r="I29" s="56">
        <v>121074.90029999999</v>
      </c>
      <c r="J29" s="57">
        <v>15.0645599405329</v>
      </c>
      <c r="K29" s="56">
        <v>103331.9489</v>
      </c>
      <c r="L29" s="57">
        <v>16.215656103126602</v>
      </c>
      <c r="M29" s="57">
        <v>0.17170828179357001</v>
      </c>
      <c r="N29" s="56">
        <v>4039980.7233000002</v>
      </c>
      <c r="O29" s="56">
        <v>164218732.80540001</v>
      </c>
      <c r="P29" s="56">
        <v>115734</v>
      </c>
      <c r="Q29" s="56">
        <v>120013</v>
      </c>
      <c r="R29" s="57">
        <v>-3.5654470765667101</v>
      </c>
      <c r="S29" s="56">
        <v>6.9444316354744497</v>
      </c>
      <c r="T29" s="56">
        <v>6.8080380158816096</v>
      </c>
      <c r="U29" s="58">
        <v>1.96407174485086</v>
      </c>
    </row>
    <row r="30" spans="1:21" ht="12" thickBot="1">
      <c r="A30" s="74"/>
      <c r="B30" s="69" t="s">
        <v>28</v>
      </c>
      <c r="C30" s="70"/>
      <c r="D30" s="56">
        <v>1109922.9959</v>
      </c>
      <c r="E30" s="56">
        <v>1496541.7279999999</v>
      </c>
      <c r="F30" s="57">
        <v>74.165856864099396</v>
      </c>
      <c r="G30" s="56">
        <v>1172991.6698</v>
      </c>
      <c r="H30" s="57">
        <v>-5.3767367257393497</v>
      </c>
      <c r="I30" s="56">
        <v>104955.0717</v>
      </c>
      <c r="J30" s="57">
        <v>9.4560678612569298</v>
      </c>
      <c r="K30" s="56">
        <v>154237.83929999999</v>
      </c>
      <c r="L30" s="57">
        <v>13.149099287832</v>
      </c>
      <c r="M30" s="57">
        <v>-0.31952449427239898</v>
      </c>
      <c r="N30" s="56">
        <v>5569043.6086999997</v>
      </c>
      <c r="O30" s="56">
        <v>258791044.02700001</v>
      </c>
      <c r="P30" s="56">
        <v>79766</v>
      </c>
      <c r="Q30" s="56">
        <v>83559</v>
      </c>
      <c r="R30" s="57">
        <v>-4.5393075551406801</v>
      </c>
      <c r="S30" s="56">
        <v>13.9147380575684</v>
      </c>
      <c r="T30" s="56">
        <v>13.459124637681199</v>
      </c>
      <c r="U30" s="58">
        <v>3.2743226498569502</v>
      </c>
    </row>
    <row r="31" spans="1:21" ht="12" thickBot="1">
      <c r="A31" s="74"/>
      <c r="B31" s="69" t="s">
        <v>29</v>
      </c>
      <c r="C31" s="70"/>
      <c r="D31" s="56">
        <v>862880.89540000004</v>
      </c>
      <c r="E31" s="56">
        <v>1051157.6776999999</v>
      </c>
      <c r="F31" s="57">
        <v>82.088626064934303</v>
      </c>
      <c r="G31" s="56">
        <v>698040.39729999995</v>
      </c>
      <c r="H31" s="57">
        <v>23.6147504840119</v>
      </c>
      <c r="I31" s="56">
        <v>22354.819100000001</v>
      </c>
      <c r="J31" s="57">
        <v>2.5907189763005598</v>
      </c>
      <c r="K31" s="56">
        <v>36815.752</v>
      </c>
      <c r="L31" s="57">
        <v>5.2741577912112598</v>
      </c>
      <c r="M31" s="57">
        <v>-0.392792001097791</v>
      </c>
      <c r="N31" s="56">
        <v>7312294.8547999999</v>
      </c>
      <c r="O31" s="56">
        <v>278423927.15350002</v>
      </c>
      <c r="P31" s="56">
        <v>35648</v>
      </c>
      <c r="Q31" s="56">
        <v>36902</v>
      </c>
      <c r="R31" s="57">
        <v>-3.3981898000108401</v>
      </c>
      <c r="S31" s="56">
        <v>24.205590647441699</v>
      </c>
      <c r="T31" s="56">
        <v>23.755469026069001</v>
      </c>
      <c r="U31" s="58">
        <v>1.8595771031936399</v>
      </c>
    </row>
    <row r="32" spans="1:21" ht="12" thickBot="1">
      <c r="A32" s="74"/>
      <c r="B32" s="69" t="s">
        <v>30</v>
      </c>
      <c r="C32" s="70"/>
      <c r="D32" s="56">
        <v>125752.705</v>
      </c>
      <c r="E32" s="56">
        <v>123169.1416</v>
      </c>
      <c r="F32" s="57">
        <v>102.097573601991</v>
      </c>
      <c r="G32" s="56">
        <v>111491.5796</v>
      </c>
      <c r="H32" s="57">
        <v>12.791212978742299</v>
      </c>
      <c r="I32" s="56">
        <v>26382.1361</v>
      </c>
      <c r="J32" s="57">
        <v>20.979378614559401</v>
      </c>
      <c r="K32" s="56">
        <v>29499.103899999998</v>
      </c>
      <c r="L32" s="57">
        <v>26.4585935600109</v>
      </c>
      <c r="M32" s="57">
        <v>-0.105663135075774</v>
      </c>
      <c r="N32" s="56">
        <v>609413.95669999998</v>
      </c>
      <c r="O32" s="56">
        <v>27071386.153099999</v>
      </c>
      <c r="P32" s="56">
        <v>24912</v>
      </c>
      <c r="Q32" s="56">
        <v>24314</v>
      </c>
      <c r="R32" s="57">
        <v>2.45948836061529</v>
      </c>
      <c r="S32" s="56">
        <v>5.0478767260757902</v>
      </c>
      <c r="T32" s="56">
        <v>5.1184316689972897</v>
      </c>
      <c r="U32" s="58">
        <v>-1.3977152523759799</v>
      </c>
    </row>
    <row r="33" spans="1:21" ht="12" thickBot="1">
      <c r="A33" s="74"/>
      <c r="B33" s="69" t="s">
        <v>70</v>
      </c>
      <c r="C33" s="70"/>
      <c r="D33" s="59"/>
      <c r="E33" s="59"/>
      <c r="F33" s="59"/>
      <c r="G33" s="56">
        <v>6.1062000000000003</v>
      </c>
      <c r="H33" s="59"/>
      <c r="I33" s="59"/>
      <c r="J33" s="59"/>
      <c r="K33" s="56">
        <v>1.1472</v>
      </c>
      <c r="L33" s="57">
        <v>18.7874619239462</v>
      </c>
      <c r="M33" s="59"/>
      <c r="N33" s="56">
        <v>2.3008999999999999</v>
      </c>
      <c r="O33" s="56">
        <v>464.58089999999999</v>
      </c>
      <c r="P33" s="59"/>
      <c r="Q33" s="56">
        <v>1</v>
      </c>
      <c r="R33" s="59"/>
      <c r="S33" s="59"/>
      <c r="T33" s="56">
        <v>2.3008999999999999</v>
      </c>
      <c r="U33" s="60"/>
    </row>
    <row r="34" spans="1:21" ht="12" thickBot="1">
      <c r="A34" s="74"/>
      <c r="B34" s="69" t="s">
        <v>79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6">
        <v>1</v>
      </c>
      <c r="R34" s="59"/>
      <c r="S34" s="59"/>
      <c r="T34" s="56">
        <v>1</v>
      </c>
      <c r="U34" s="60"/>
    </row>
    <row r="35" spans="1:21" ht="12" thickBot="1">
      <c r="A35" s="74"/>
      <c r="B35" s="69" t="s">
        <v>31</v>
      </c>
      <c r="C35" s="70"/>
      <c r="D35" s="56">
        <v>203115.128</v>
      </c>
      <c r="E35" s="56">
        <v>234984.14350000001</v>
      </c>
      <c r="F35" s="57">
        <v>86.437801706394694</v>
      </c>
      <c r="G35" s="56">
        <v>147240.7739</v>
      </c>
      <c r="H35" s="57">
        <v>37.947609632877601</v>
      </c>
      <c r="I35" s="56">
        <v>28689.457699999999</v>
      </c>
      <c r="J35" s="57">
        <v>14.1247271842795</v>
      </c>
      <c r="K35" s="56">
        <v>27153.981299999999</v>
      </c>
      <c r="L35" s="57">
        <v>18.441889824921699</v>
      </c>
      <c r="M35" s="57">
        <v>5.6547008080911003E-2</v>
      </c>
      <c r="N35" s="56">
        <v>988286.68180000002</v>
      </c>
      <c r="O35" s="56">
        <v>43406526.809299998</v>
      </c>
      <c r="P35" s="56">
        <v>13427</v>
      </c>
      <c r="Q35" s="56">
        <v>13679</v>
      </c>
      <c r="R35" s="57">
        <v>-1.8422399298194301</v>
      </c>
      <c r="S35" s="56">
        <v>15.1273648618455</v>
      </c>
      <c r="T35" s="56">
        <v>15.0360136486585</v>
      </c>
      <c r="U35" s="58">
        <v>0.60388054377808098</v>
      </c>
    </row>
    <row r="36" spans="1:21" ht="12" customHeight="1" thickBot="1">
      <c r="A36" s="74"/>
      <c r="B36" s="69" t="s">
        <v>78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434482.78769999999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164955.57</v>
      </c>
      <c r="E37" s="59"/>
      <c r="F37" s="59"/>
      <c r="G37" s="56">
        <v>76151.27</v>
      </c>
      <c r="H37" s="57">
        <v>116.61565197796401</v>
      </c>
      <c r="I37" s="56">
        <v>1062.96</v>
      </c>
      <c r="J37" s="57">
        <v>0.64439169892838399</v>
      </c>
      <c r="K37" s="56">
        <v>1569.61</v>
      </c>
      <c r="L37" s="57">
        <v>2.06117376637317</v>
      </c>
      <c r="M37" s="57">
        <v>-0.32278718917438098</v>
      </c>
      <c r="N37" s="56">
        <v>614960.84</v>
      </c>
      <c r="O37" s="56">
        <v>35766997.109999999</v>
      </c>
      <c r="P37" s="56">
        <v>116</v>
      </c>
      <c r="Q37" s="56">
        <v>69</v>
      </c>
      <c r="R37" s="57">
        <v>68.115942028985501</v>
      </c>
      <c r="S37" s="56">
        <v>1422.03077586207</v>
      </c>
      <c r="T37" s="56">
        <v>1205.3272463768101</v>
      </c>
      <c r="U37" s="58">
        <v>15.239018252181401</v>
      </c>
    </row>
    <row r="38" spans="1:21" ht="12" thickBot="1">
      <c r="A38" s="74"/>
      <c r="B38" s="69" t="s">
        <v>35</v>
      </c>
      <c r="C38" s="70"/>
      <c r="D38" s="56">
        <v>145273.19</v>
      </c>
      <c r="E38" s="59"/>
      <c r="F38" s="59"/>
      <c r="G38" s="56">
        <v>158330.79999999999</v>
      </c>
      <c r="H38" s="57">
        <v>-8.2470435316438699</v>
      </c>
      <c r="I38" s="56">
        <v>-13449.73</v>
      </c>
      <c r="J38" s="57">
        <v>-9.2582327131386002</v>
      </c>
      <c r="K38" s="56">
        <v>-18865.87</v>
      </c>
      <c r="L38" s="57">
        <v>-11.9154769634209</v>
      </c>
      <c r="M38" s="57">
        <v>-0.28708668086868</v>
      </c>
      <c r="N38" s="56">
        <v>753036.75</v>
      </c>
      <c r="O38" s="56">
        <v>89214134.269999996</v>
      </c>
      <c r="P38" s="56">
        <v>91</v>
      </c>
      <c r="Q38" s="56">
        <v>64</v>
      </c>
      <c r="R38" s="57">
        <v>42.1875</v>
      </c>
      <c r="S38" s="56">
        <v>1596.40868131868</v>
      </c>
      <c r="T38" s="56">
        <v>1758.24125</v>
      </c>
      <c r="U38" s="58">
        <v>-10.137289440673801</v>
      </c>
    </row>
    <row r="39" spans="1:21" ht="12" thickBot="1">
      <c r="A39" s="74"/>
      <c r="B39" s="69" t="s">
        <v>36</v>
      </c>
      <c r="C39" s="70"/>
      <c r="D39" s="56">
        <v>207300.86</v>
      </c>
      <c r="E39" s="59"/>
      <c r="F39" s="59"/>
      <c r="G39" s="56">
        <v>260673.5</v>
      </c>
      <c r="H39" s="57">
        <v>-20.4749005940381</v>
      </c>
      <c r="I39" s="56">
        <v>-797.5</v>
      </c>
      <c r="J39" s="57">
        <v>-0.384706556451334</v>
      </c>
      <c r="K39" s="56">
        <v>-20428.28</v>
      </c>
      <c r="L39" s="57">
        <v>-7.8367306227905802</v>
      </c>
      <c r="M39" s="57">
        <v>-0.96096098154127496</v>
      </c>
      <c r="N39" s="56">
        <v>1633177.99</v>
      </c>
      <c r="O39" s="56">
        <v>86027002.519999996</v>
      </c>
      <c r="P39" s="56">
        <v>87</v>
      </c>
      <c r="Q39" s="56">
        <v>116</v>
      </c>
      <c r="R39" s="57">
        <v>-25</v>
      </c>
      <c r="S39" s="56">
        <v>2382.7685057471299</v>
      </c>
      <c r="T39" s="56">
        <v>2063.04172413793</v>
      </c>
      <c r="U39" s="58">
        <v>13.418289726342699</v>
      </c>
    </row>
    <row r="40" spans="1:21" ht="12" thickBot="1">
      <c r="A40" s="74"/>
      <c r="B40" s="69" t="s">
        <v>37</v>
      </c>
      <c r="C40" s="70"/>
      <c r="D40" s="56">
        <v>207824.97</v>
      </c>
      <c r="E40" s="59"/>
      <c r="F40" s="59"/>
      <c r="G40" s="56">
        <v>196861.76</v>
      </c>
      <c r="H40" s="57">
        <v>5.5689891221129004</v>
      </c>
      <c r="I40" s="56">
        <v>-39169.410000000003</v>
      </c>
      <c r="J40" s="57">
        <v>-18.847306942953001</v>
      </c>
      <c r="K40" s="56">
        <v>-29496.78</v>
      </c>
      <c r="L40" s="57">
        <v>-14.9834990807763</v>
      </c>
      <c r="M40" s="57">
        <v>0.327921556183421</v>
      </c>
      <c r="N40" s="56">
        <v>918384.01</v>
      </c>
      <c r="O40" s="56">
        <v>62403623.009999998</v>
      </c>
      <c r="P40" s="56">
        <v>135</v>
      </c>
      <c r="Q40" s="56">
        <v>112</v>
      </c>
      <c r="R40" s="57">
        <v>20.535714285714299</v>
      </c>
      <c r="S40" s="56">
        <v>1539.4442222222201</v>
      </c>
      <c r="T40" s="56">
        <v>1591.20616071429</v>
      </c>
      <c r="U40" s="58">
        <v>-3.3623783015239099</v>
      </c>
    </row>
    <row r="41" spans="1:21" ht="12" thickBot="1">
      <c r="A41" s="74"/>
      <c r="B41" s="69" t="s">
        <v>66</v>
      </c>
      <c r="C41" s="70"/>
      <c r="D41" s="56">
        <v>0.05</v>
      </c>
      <c r="E41" s="59"/>
      <c r="F41" s="59"/>
      <c r="G41" s="59"/>
      <c r="H41" s="59"/>
      <c r="I41" s="56">
        <v>-81.16</v>
      </c>
      <c r="J41" s="57">
        <v>-162320</v>
      </c>
      <c r="K41" s="59"/>
      <c r="L41" s="59"/>
      <c r="M41" s="59"/>
      <c r="N41" s="56">
        <v>0.05</v>
      </c>
      <c r="O41" s="56">
        <v>1380.9</v>
      </c>
      <c r="P41" s="56">
        <v>2</v>
      </c>
      <c r="Q41" s="59"/>
      <c r="R41" s="59"/>
      <c r="S41" s="56">
        <v>2.5000000000000001E-2</v>
      </c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22429.914400000001</v>
      </c>
      <c r="E42" s="59"/>
      <c r="F42" s="59"/>
      <c r="G42" s="56">
        <v>142033.7617</v>
      </c>
      <c r="H42" s="57">
        <v>-84.208040305673293</v>
      </c>
      <c r="I42" s="56">
        <v>1552.8892000000001</v>
      </c>
      <c r="J42" s="57">
        <v>6.9232952578722298</v>
      </c>
      <c r="K42" s="56">
        <v>9076.9043999999994</v>
      </c>
      <c r="L42" s="57">
        <v>6.3906667621547601</v>
      </c>
      <c r="M42" s="57">
        <v>-0.82891863441902103</v>
      </c>
      <c r="N42" s="56">
        <v>200217.9491</v>
      </c>
      <c r="O42" s="56">
        <v>16486700.4164</v>
      </c>
      <c r="P42" s="56">
        <v>59</v>
      </c>
      <c r="Q42" s="56">
        <v>64</v>
      </c>
      <c r="R42" s="57">
        <v>-7.8125</v>
      </c>
      <c r="S42" s="56">
        <v>380.16804067796602</v>
      </c>
      <c r="T42" s="56">
        <v>494.25748437499999</v>
      </c>
      <c r="U42" s="58">
        <v>-30.010266905543801</v>
      </c>
    </row>
    <row r="43" spans="1:21" ht="12" thickBot="1">
      <c r="A43" s="74"/>
      <c r="B43" s="69" t="s">
        <v>33</v>
      </c>
      <c r="C43" s="70"/>
      <c r="D43" s="56">
        <v>488924.277</v>
      </c>
      <c r="E43" s="56">
        <v>890299.30260000005</v>
      </c>
      <c r="F43" s="57">
        <v>54.916843759414597</v>
      </c>
      <c r="G43" s="56">
        <v>312074.92369999998</v>
      </c>
      <c r="H43" s="57">
        <v>56.668876564400499</v>
      </c>
      <c r="I43" s="56">
        <v>1555.1162999999999</v>
      </c>
      <c r="J43" s="57">
        <v>0.31806894710609801</v>
      </c>
      <c r="K43" s="56">
        <v>19714.4817</v>
      </c>
      <c r="L43" s="57">
        <v>6.3172271152909696</v>
      </c>
      <c r="M43" s="57">
        <v>-0.92111807331967499</v>
      </c>
      <c r="N43" s="56">
        <v>2405999.713</v>
      </c>
      <c r="O43" s="56">
        <v>106985025.6059</v>
      </c>
      <c r="P43" s="56">
        <v>1968</v>
      </c>
      <c r="Q43" s="56">
        <v>1802</v>
      </c>
      <c r="R43" s="57">
        <v>9.2119866814650404</v>
      </c>
      <c r="S43" s="56">
        <v>248.43713262195101</v>
      </c>
      <c r="T43" s="56">
        <v>229.88444400665901</v>
      </c>
      <c r="U43" s="58">
        <v>7.4677599195784001</v>
      </c>
    </row>
    <row r="44" spans="1:21" ht="12" thickBot="1">
      <c r="A44" s="74"/>
      <c r="B44" s="69" t="s">
        <v>38</v>
      </c>
      <c r="C44" s="70"/>
      <c r="D44" s="56">
        <v>80856.479999999996</v>
      </c>
      <c r="E44" s="59"/>
      <c r="F44" s="59"/>
      <c r="G44" s="56">
        <v>68659.899999999994</v>
      </c>
      <c r="H44" s="57">
        <v>17.7637602152057</v>
      </c>
      <c r="I44" s="56">
        <v>-11286.39</v>
      </c>
      <c r="J44" s="57">
        <v>-13.9585472926845</v>
      </c>
      <c r="K44" s="56">
        <v>-1021.59</v>
      </c>
      <c r="L44" s="57">
        <v>-1.4878990502462099</v>
      </c>
      <c r="M44" s="57">
        <v>10.0478665609491</v>
      </c>
      <c r="N44" s="56">
        <v>355615.63</v>
      </c>
      <c r="O44" s="56">
        <v>41938225</v>
      </c>
      <c r="P44" s="56">
        <v>67</v>
      </c>
      <c r="Q44" s="56">
        <v>59</v>
      </c>
      <c r="R44" s="57">
        <v>13.559322033898299</v>
      </c>
      <c r="S44" s="56">
        <v>1206.8131343283601</v>
      </c>
      <c r="T44" s="56">
        <v>1098.03084745763</v>
      </c>
      <c r="U44" s="58">
        <v>9.0140125075182294</v>
      </c>
    </row>
    <row r="45" spans="1:21" ht="12" thickBot="1">
      <c r="A45" s="74"/>
      <c r="B45" s="69" t="s">
        <v>39</v>
      </c>
      <c r="C45" s="70"/>
      <c r="D45" s="56">
        <v>33206.01</v>
      </c>
      <c r="E45" s="59"/>
      <c r="F45" s="59"/>
      <c r="G45" s="56">
        <v>46461.56</v>
      </c>
      <c r="H45" s="57">
        <v>-28.530144058873599</v>
      </c>
      <c r="I45" s="56">
        <v>4390.5200000000004</v>
      </c>
      <c r="J45" s="57">
        <v>13.2220643190796</v>
      </c>
      <c r="K45" s="56">
        <v>6469.38</v>
      </c>
      <c r="L45" s="57">
        <v>13.924155796749</v>
      </c>
      <c r="M45" s="57">
        <v>-0.32133836627312001</v>
      </c>
      <c r="N45" s="56">
        <v>221706.06</v>
      </c>
      <c r="O45" s="56">
        <v>18064626.719999999</v>
      </c>
      <c r="P45" s="56">
        <v>38</v>
      </c>
      <c r="Q45" s="56">
        <v>23</v>
      </c>
      <c r="R45" s="57">
        <v>65.2173913043478</v>
      </c>
      <c r="S45" s="56">
        <v>873.84236842105304</v>
      </c>
      <c r="T45" s="56">
        <v>797.99347826087001</v>
      </c>
      <c r="U45" s="58">
        <v>8.6799282000064402</v>
      </c>
    </row>
    <row r="46" spans="1:21" ht="12" thickBot="1">
      <c r="A46" s="74"/>
      <c r="B46" s="69" t="s">
        <v>72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12458.0517</v>
      </c>
      <c r="E47" s="62"/>
      <c r="F47" s="62"/>
      <c r="G47" s="61">
        <v>9815.3240000000005</v>
      </c>
      <c r="H47" s="63">
        <v>26.924508044767499</v>
      </c>
      <c r="I47" s="61">
        <v>1483.6358</v>
      </c>
      <c r="J47" s="63">
        <v>11.9090515573956</v>
      </c>
      <c r="K47" s="61">
        <v>920.07140000000004</v>
      </c>
      <c r="L47" s="63">
        <v>9.3738260703365501</v>
      </c>
      <c r="M47" s="63">
        <v>0.61252246293059398</v>
      </c>
      <c r="N47" s="61">
        <v>60032.156499999997</v>
      </c>
      <c r="O47" s="61">
        <v>5860081.6783999996</v>
      </c>
      <c r="P47" s="61">
        <v>12</v>
      </c>
      <c r="Q47" s="61">
        <v>14</v>
      </c>
      <c r="R47" s="63">
        <v>-14.285714285714301</v>
      </c>
      <c r="S47" s="61">
        <v>1038.170975</v>
      </c>
      <c r="T47" s="61">
        <v>499.58372142857098</v>
      </c>
      <c r="U47" s="64">
        <v>51.878473444263697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25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103297</v>
      </c>
      <c r="D2" s="37">
        <v>564445.29698376101</v>
      </c>
      <c r="E2" s="37">
        <v>458204.55772820499</v>
      </c>
      <c r="F2" s="37">
        <v>106219.824725641</v>
      </c>
      <c r="G2" s="37">
        <v>458204.55772820499</v>
      </c>
      <c r="H2" s="37">
        <v>0.18819141771276501</v>
      </c>
    </row>
    <row r="3" spans="1:8">
      <c r="A3" s="37">
        <v>2</v>
      </c>
      <c r="B3" s="37">
        <v>13</v>
      </c>
      <c r="C3" s="37">
        <v>12288</v>
      </c>
      <c r="D3" s="37">
        <v>104811.785597436</v>
      </c>
      <c r="E3" s="37">
        <v>83376.595846153796</v>
      </c>
      <c r="F3" s="37">
        <v>21435.189751282101</v>
      </c>
      <c r="G3" s="37">
        <v>83376.595846153796</v>
      </c>
      <c r="H3" s="37">
        <v>0.20451125442715901</v>
      </c>
    </row>
    <row r="4" spans="1:8">
      <c r="A4" s="37">
        <v>3</v>
      </c>
      <c r="B4" s="37">
        <v>14</v>
      </c>
      <c r="C4" s="37">
        <v>120351</v>
      </c>
      <c r="D4" s="37">
        <v>136383.73197883699</v>
      </c>
      <c r="E4" s="37">
        <v>99173.221329575594</v>
      </c>
      <c r="F4" s="37">
        <v>37210.356803107301</v>
      </c>
      <c r="G4" s="37">
        <v>99173.221329575594</v>
      </c>
      <c r="H4" s="37">
        <v>0.27283605044374598</v>
      </c>
    </row>
    <row r="5" spans="1:8">
      <c r="A5" s="37">
        <v>4</v>
      </c>
      <c r="B5" s="37">
        <v>15</v>
      </c>
      <c r="C5" s="37">
        <v>2981</v>
      </c>
      <c r="D5" s="37">
        <v>42070.685838839701</v>
      </c>
      <c r="E5" s="37">
        <v>34730.523458422198</v>
      </c>
      <c r="F5" s="37">
        <v>7339.1538334089701</v>
      </c>
      <c r="G5" s="37">
        <v>34730.523458422198</v>
      </c>
      <c r="H5" s="37">
        <v>0.17445234444035199</v>
      </c>
    </row>
    <row r="6" spans="1:8">
      <c r="A6" s="37">
        <v>5</v>
      </c>
      <c r="B6" s="37">
        <v>16</v>
      </c>
      <c r="C6" s="37">
        <v>2343</v>
      </c>
      <c r="D6" s="37">
        <v>122281.269652991</v>
      </c>
      <c r="E6" s="37">
        <v>115357.059576068</v>
      </c>
      <c r="F6" s="37">
        <v>6631.2100769230801</v>
      </c>
      <c r="G6" s="37">
        <v>115357.059576068</v>
      </c>
      <c r="H6" s="37">
        <v>5.4359407636375701E-2</v>
      </c>
    </row>
    <row r="7" spans="1:8">
      <c r="A7" s="37">
        <v>6</v>
      </c>
      <c r="B7" s="37">
        <v>17</v>
      </c>
      <c r="C7" s="37">
        <v>24235</v>
      </c>
      <c r="D7" s="37">
        <v>255644.66993931599</v>
      </c>
      <c r="E7" s="37">
        <v>227130.440217094</v>
      </c>
      <c r="F7" s="37">
        <v>28471.306645299101</v>
      </c>
      <c r="G7" s="37">
        <v>227130.440217094</v>
      </c>
      <c r="H7" s="37">
        <v>0.11138932732187901</v>
      </c>
    </row>
    <row r="8" spans="1:8">
      <c r="A8" s="37">
        <v>7</v>
      </c>
      <c r="B8" s="37">
        <v>18</v>
      </c>
      <c r="C8" s="37">
        <v>47600</v>
      </c>
      <c r="D8" s="37">
        <v>119164.519896581</v>
      </c>
      <c r="E8" s="37">
        <v>102678.686029915</v>
      </c>
      <c r="F8" s="37">
        <v>16482.594550427399</v>
      </c>
      <c r="G8" s="37">
        <v>102678.686029915</v>
      </c>
      <c r="H8" s="37">
        <v>0.13832173060035499</v>
      </c>
    </row>
    <row r="9" spans="1:8">
      <c r="A9" s="37">
        <v>8</v>
      </c>
      <c r="B9" s="37">
        <v>19</v>
      </c>
      <c r="C9" s="37">
        <v>21618</v>
      </c>
      <c r="D9" s="37">
        <v>95794.132470085504</v>
      </c>
      <c r="E9" s="37">
        <v>107916.46155384601</v>
      </c>
      <c r="F9" s="37">
        <v>-12122.3290837607</v>
      </c>
      <c r="G9" s="37">
        <v>107916.46155384601</v>
      </c>
      <c r="H9" s="37">
        <v>-0.12654563250568901</v>
      </c>
    </row>
    <row r="10" spans="1:8">
      <c r="A10" s="37">
        <v>9</v>
      </c>
      <c r="B10" s="37">
        <v>21</v>
      </c>
      <c r="C10" s="37">
        <v>265251</v>
      </c>
      <c r="D10" s="37">
        <v>1003897.11071224</v>
      </c>
      <c r="E10" s="37">
        <v>1001757.37493333</v>
      </c>
      <c r="F10" s="37">
        <v>-10265.8741598291</v>
      </c>
      <c r="G10" s="37">
        <v>1001757.37493333</v>
      </c>
      <c r="H10" s="37">
        <v>-1.0353970913336299E-2</v>
      </c>
    </row>
    <row r="11" spans="1:8">
      <c r="A11" s="37">
        <v>10</v>
      </c>
      <c r="B11" s="37">
        <v>22</v>
      </c>
      <c r="C11" s="37">
        <v>39866.728000000003</v>
      </c>
      <c r="D11" s="37">
        <v>487099.77032564097</v>
      </c>
      <c r="E11" s="37">
        <v>420526.943738462</v>
      </c>
      <c r="F11" s="37">
        <v>66572.826587179501</v>
      </c>
      <c r="G11" s="37">
        <v>420526.943738462</v>
      </c>
      <c r="H11" s="37">
        <v>0.13667184967604001</v>
      </c>
    </row>
    <row r="12" spans="1:8">
      <c r="A12" s="37">
        <v>11</v>
      </c>
      <c r="B12" s="37">
        <v>23</v>
      </c>
      <c r="C12" s="37">
        <v>256471.79</v>
      </c>
      <c r="D12" s="37">
        <v>1988371.2969529899</v>
      </c>
      <c r="E12" s="37">
        <v>1795147.7201290601</v>
      </c>
      <c r="F12" s="37">
        <v>193194.78314871801</v>
      </c>
      <c r="G12" s="37">
        <v>1795147.7201290601</v>
      </c>
      <c r="H12" s="37">
        <v>9.7163734532776297E-2</v>
      </c>
    </row>
    <row r="13" spans="1:8">
      <c r="A13" s="37">
        <v>12</v>
      </c>
      <c r="B13" s="37">
        <v>24</v>
      </c>
      <c r="C13" s="37">
        <v>17381</v>
      </c>
      <c r="D13" s="37">
        <v>417744.574258974</v>
      </c>
      <c r="E13" s="37">
        <v>396176.31314273499</v>
      </c>
      <c r="F13" s="37">
        <v>21567.3893213675</v>
      </c>
      <c r="G13" s="37">
        <v>396176.31314273499</v>
      </c>
      <c r="H13" s="37">
        <v>5.1628281154569501E-2</v>
      </c>
    </row>
    <row r="14" spans="1:8">
      <c r="A14" s="37">
        <v>13</v>
      </c>
      <c r="B14" s="37">
        <v>25</v>
      </c>
      <c r="C14" s="37">
        <v>88552</v>
      </c>
      <c r="D14" s="37">
        <v>1088635.2175006501</v>
      </c>
      <c r="E14" s="37">
        <v>1033267.607</v>
      </c>
      <c r="F14" s="37">
        <v>55352.367100000003</v>
      </c>
      <c r="G14" s="37">
        <v>1033267.607</v>
      </c>
      <c r="H14" s="37">
        <v>5.0846363668608702E-2</v>
      </c>
    </row>
    <row r="15" spans="1:8">
      <c r="A15" s="37">
        <v>14</v>
      </c>
      <c r="B15" s="37">
        <v>26</v>
      </c>
      <c r="C15" s="37">
        <v>76361</v>
      </c>
      <c r="D15" s="37">
        <v>378841.96169113502</v>
      </c>
      <c r="E15" s="37">
        <v>335011.88440628501</v>
      </c>
      <c r="F15" s="37">
        <v>43825.475968761799</v>
      </c>
      <c r="G15" s="37">
        <v>335011.88440628501</v>
      </c>
      <c r="H15" s="37">
        <v>0.11568414457690999</v>
      </c>
    </row>
    <row r="16" spans="1:8">
      <c r="A16" s="37">
        <v>15</v>
      </c>
      <c r="B16" s="37">
        <v>27</v>
      </c>
      <c r="C16" s="37">
        <v>183635.46299999999</v>
      </c>
      <c r="D16" s="37">
        <v>1392146.6801436101</v>
      </c>
      <c r="E16" s="37">
        <v>1290249.0288446101</v>
      </c>
      <c r="F16" s="37">
        <v>101893.104290455</v>
      </c>
      <c r="G16" s="37">
        <v>1290249.0288446101</v>
      </c>
      <c r="H16" s="37">
        <v>7.3191595789859606E-2</v>
      </c>
    </row>
    <row r="17" spans="1:8">
      <c r="A17" s="37">
        <v>16</v>
      </c>
      <c r="B17" s="37">
        <v>29</v>
      </c>
      <c r="C17" s="37">
        <v>177000</v>
      </c>
      <c r="D17" s="37">
        <v>2273585.85395983</v>
      </c>
      <c r="E17" s="37">
        <v>2090230.70540769</v>
      </c>
      <c r="F17" s="37">
        <v>179282.806671795</v>
      </c>
      <c r="G17" s="37">
        <v>2090230.70540769</v>
      </c>
      <c r="H17" s="37">
        <v>7.8996139797168893E-2</v>
      </c>
    </row>
    <row r="18" spans="1:8">
      <c r="A18" s="37">
        <v>17</v>
      </c>
      <c r="B18" s="37">
        <v>31</v>
      </c>
      <c r="C18" s="37">
        <v>32533.8</v>
      </c>
      <c r="D18" s="37">
        <v>309357.126339929</v>
      </c>
      <c r="E18" s="37">
        <v>262037.37020427201</v>
      </c>
      <c r="F18" s="37">
        <v>47316.482631382903</v>
      </c>
      <c r="G18" s="37">
        <v>262037.37020427201</v>
      </c>
      <c r="H18" s="37">
        <v>0.15295262107668001</v>
      </c>
    </row>
    <row r="19" spans="1:8">
      <c r="A19" s="37">
        <v>18</v>
      </c>
      <c r="B19" s="37">
        <v>32</v>
      </c>
      <c r="C19" s="37">
        <v>17165.260999999999</v>
      </c>
      <c r="D19" s="37">
        <v>320806.31134193297</v>
      </c>
      <c r="E19" s="37">
        <v>295661.56838943099</v>
      </c>
      <c r="F19" s="37">
        <v>25144.263217989101</v>
      </c>
      <c r="G19" s="37">
        <v>295661.56838943099</v>
      </c>
      <c r="H19" s="37">
        <v>7.8378448084942903E-2</v>
      </c>
    </row>
    <row r="20" spans="1:8">
      <c r="A20" s="37">
        <v>19</v>
      </c>
      <c r="B20" s="37">
        <v>33</v>
      </c>
      <c r="C20" s="37">
        <v>64648.722999999998</v>
      </c>
      <c r="D20" s="37">
        <v>663790.96008999296</v>
      </c>
      <c r="E20" s="37">
        <v>549661.09838870401</v>
      </c>
      <c r="F20" s="37">
        <v>114127.83537272</v>
      </c>
      <c r="G20" s="37">
        <v>549661.09838870401</v>
      </c>
      <c r="H20" s="37">
        <v>0.171933922920354</v>
      </c>
    </row>
    <row r="21" spans="1:8">
      <c r="A21" s="37">
        <v>20</v>
      </c>
      <c r="B21" s="37">
        <v>34</v>
      </c>
      <c r="C21" s="37">
        <v>45474.209000000003</v>
      </c>
      <c r="D21" s="37">
        <v>255400.17473508799</v>
      </c>
      <c r="E21" s="37">
        <v>186919.260220139</v>
      </c>
      <c r="F21" s="37">
        <v>68479.379457086994</v>
      </c>
      <c r="G21" s="37">
        <v>186919.260220139</v>
      </c>
      <c r="H21" s="37">
        <v>0.26812742442023801</v>
      </c>
    </row>
    <row r="22" spans="1:8">
      <c r="A22" s="37">
        <v>21</v>
      </c>
      <c r="B22" s="37">
        <v>35</v>
      </c>
      <c r="C22" s="37">
        <v>36159.521000000001</v>
      </c>
      <c r="D22" s="37">
        <v>1081915.89023097</v>
      </c>
      <c r="E22" s="37">
        <v>1028365.09350442</v>
      </c>
      <c r="F22" s="37">
        <v>53543.701226548699</v>
      </c>
      <c r="G22" s="37">
        <v>1028365.09350442</v>
      </c>
      <c r="H22" s="37">
        <v>4.9490032327413301E-2</v>
      </c>
    </row>
    <row r="23" spans="1:8">
      <c r="A23" s="37">
        <v>22</v>
      </c>
      <c r="B23" s="37">
        <v>36</v>
      </c>
      <c r="C23" s="37">
        <v>190798.13699999999</v>
      </c>
      <c r="D23" s="37">
        <v>803706.86896283203</v>
      </c>
      <c r="E23" s="37">
        <v>682631.94395485602</v>
      </c>
      <c r="F23" s="37">
        <v>121066.80760797601</v>
      </c>
      <c r="G23" s="37">
        <v>682631.94395485602</v>
      </c>
      <c r="H23" s="37">
        <v>0.15063704823798199</v>
      </c>
    </row>
    <row r="24" spans="1:8">
      <c r="A24" s="37">
        <v>23</v>
      </c>
      <c r="B24" s="37">
        <v>37</v>
      </c>
      <c r="C24" s="37">
        <v>159013.174</v>
      </c>
      <c r="D24" s="37">
        <v>1109923.0046902699</v>
      </c>
      <c r="E24" s="37">
        <v>1004967.92053616</v>
      </c>
      <c r="F24" s="37">
        <v>104953.75052579</v>
      </c>
      <c r="G24" s="37">
        <v>1004967.92053616</v>
      </c>
      <c r="H24" s="37">
        <v>9.4559601152189907E-2</v>
      </c>
    </row>
    <row r="25" spans="1:8">
      <c r="A25" s="37">
        <v>24</v>
      </c>
      <c r="B25" s="37">
        <v>38</v>
      </c>
      <c r="C25" s="37">
        <v>188458.32699999999</v>
      </c>
      <c r="D25" s="37">
        <v>862880.829072566</v>
      </c>
      <c r="E25" s="37">
        <v>840526.04349557497</v>
      </c>
      <c r="F25" s="37">
        <v>22354.785576991198</v>
      </c>
      <c r="G25" s="37">
        <v>840526.04349557497</v>
      </c>
      <c r="H25" s="37">
        <v>2.5907152904321998E-2</v>
      </c>
    </row>
    <row r="26" spans="1:8">
      <c r="A26" s="37">
        <v>25</v>
      </c>
      <c r="B26" s="37">
        <v>39</v>
      </c>
      <c r="C26" s="37">
        <v>78145.665999999997</v>
      </c>
      <c r="D26" s="37">
        <v>125752.582485198</v>
      </c>
      <c r="E26" s="37">
        <v>99370.572894968005</v>
      </c>
      <c r="F26" s="37">
        <v>26382.0095902297</v>
      </c>
      <c r="G26" s="37">
        <v>99370.572894968005</v>
      </c>
      <c r="H26" s="37">
        <v>0.20979298451652201</v>
      </c>
    </row>
    <row r="27" spans="1:8">
      <c r="A27" s="37">
        <v>26</v>
      </c>
      <c r="B27" s="37">
        <v>42</v>
      </c>
      <c r="C27" s="37">
        <v>9854.8150000000005</v>
      </c>
      <c r="D27" s="37">
        <v>203115.12650000001</v>
      </c>
      <c r="E27" s="37">
        <v>174425.66800000001</v>
      </c>
      <c r="F27" s="37">
        <v>28689.458500000001</v>
      </c>
      <c r="G27" s="37">
        <v>174425.66800000001</v>
      </c>
      <c r="H27" s="37">
        <v>0.14124727682455501</v>
      </c>
    </row>
    <row r="28" spans="1:8">
      <c r="A28" s="37">
        <v>27</v>
      </c>
      <c r="B28" s="37">
        <v>75</v>
      </c>
      <c r="C28" s="37">
        <v>61</v>
      </c>
      <c r="D28" s="37">
        <v>22429.914529914498</v>
      </c>
      <c r="E28" s="37">
        <v>20877.025641025601</v>
      </c>
      <c r="F28" s="37">
        <v>1552.8888888888901</v>
      </c>
      <c r="G28" s="37">
        <v>20877.025641025601</v>
      </c>
      <c r="H28" s="37">
        <v>6.9232938307358202E-2</v>
      </c>
    </row>
    <row r="29" spans="1:8">
      <c r="A29" s="37">
        <v>28</v>
      </c>
      <c r="B29" s="37">
        <v>76</v>
      </c>
      <c r="C29" s="37">
        <v>2182</v>
      </c>
      <c r="D29" s="37">
        <v>488924.27194017102</v>
      </c>
      <c r="E29" s="37">
        <v>487369.16260341898</v>
      </c>
      <c r="F29" s="37">
        <v>1512.3742940170901</v>
      </c>
      <c r="G29" s="37">
        <v>487369.16260341898</v>
      </c>
      <c r="H29" s="37">
        <v>3.0935393952796798E-3</v>
      </c>
    </row>
    <row r="30" spans="1:8">
      <c r="A30" s="37">
        <v>29</v>
      </c>
      <c r="B30" s="37">
        <v>99</v>
      </c>
      <c r="C30" s="37">
        <v>12</v>
      </c>
      <c r="D30" s="37">
        <v>12458.0515846003</v>
      </c>
      <c r="E30" s="37">
        <v>10974.4159745859</v>
      </c>
      <c r="F30" s="37">
        <v>1483.6356100143701</v>
      </c>
      <c r="G30" s="37">
        <v>10974.4159745859</v>
      </c>
      <c r="H30" s="37">
        <v>0.119090501427072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32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114</v>
      </c>
      <c r="D34" s="34">
        <v>164955.57</v>
      </c>
      <c r="E34" s="34">
        <v>163892.60999999999</v>
      </c>
      <c r="F34" s="30"/>
      <c r="G34" s="30"/>
      <c r="H34" s="30"/>
    </row>
    <row r="35" spans="1:8">
      <c r="A35" s="30"/>
      <c r="B35" s="33">
        <v>71</v>
      </c>
      <c r="C35" s="34">
        <v>79</v>
      </c>
      <c r="D35" s="34">
        <v>145273.19</v>
      </c>
      <c r="E35" s="34">
        <v>158722.92000000001</v>
      </c>
      <c r="F35" s="30"/>
      <c r="G35" s="30"/>
      <c r="H35" s="30"/>
    </row>
    <row r="36" spans="1:8">
      <c r="A36" s="30"/>
      <c r="B36" s="33">
        <v>72</v>
      </c>
      <c r="C36" s="34">
        <v>75</v>
      </c>
      <c r="D36" s="34">
        <v>207300.86</v>
      </c>
      <c r="E36" s="34">
        <v>208098.36</v>
      </c>
      <c r="F36" s="30"/>
      <c r="G36" s="30"/>
      <c r="H36" s="30"/>
    </row>
    <row r="37" spans="1:8">
      <c r="A37" s="30"/>
      <c r="B37" s="33">
        <v>73</v>
      </c>
      <c r="C37" s="34">
        <v>125</v>
      </c>
      <c r="D37" s="34">
        <v>207824.97</v>
      </c>
      <c r="E37" s="34">
        <v>246994.38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0.05</v>
      </c>
      <c r="E38" s="34">
        <v>81.209999999999994</v>
      </c>
      <c r="F38" s="30"/>
      <c r="G38" s="30"/>
      <c r="H38" s="30"/>
    </row>
    <row r="39" spans="1:8">
      <c r="A39" s="30"/>
      <c r="B39" s="33">
        <v>77</v>
      </c>
      <c r="C39" s="34">
        <v>53</v>
      </c>
      <c r="D39" s="34">
        <v>80856.479999999996</v>
      </c>
      <c r="E39" s="34">
        <v>92142.87</v>
      </c>
      <c r="F39" s="34"/>
      <c r="G39" s="30"/>
      <c r="H39" s="30"/>
    </row>
    <row r="40" spans="1:8">
      <c r="A40" s="30"/>
      <c r="B40" s="33">
        <v>78</v>
      </c>
      <c r="C40" s="34">
        <v>38</v>
      </c>
      <c r="D40" s="34">
        <v>33206.01</v>
      </c>
      <c r="E40" s="34">
        <v>28815.49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2016-08-08T00:27:33Z</dcterms:modified>
</cp:coreProperties>
</file>