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<sst xmlns="http://schemas.openxmlformats.org/spreadsheetml/2006/main" count="121" uniqueCount="80">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</sst>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D56" sqref="D5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20945943.097300004</v>
      </c>
      <c r="F3" s="25">
        <f>RA!I7</f>
        <v>1605154.3909</v>
      </c>
      <c r="G3" s="16">
        <f>SUM(G4:G42)</f>
        <v>19340788.706400003</v>
      </c>
      <c r="H3" s="27">
        <f>RA!J7</f>
        <v>7.6633187794103597</v>
      </c>
      <c r="I3" s="20">
        <f>SUM(I4:I42)</f>
        <v>20945949.425557725</v>
      </c>
      <c r="J3" s="21">
        <f>SUM(J4:J42)</f>
        <v>19340788.790505752</v>
      </c>
      <c r="K3" s="22">
        <f>E3-I3</f>
        <v>-6.3282577209174633</v>
      </c>
      <c r="L3" s="22">
        <f>G3-J3</f>
        <v>-8.4105748683214188E-2</v>
      </c>
    </row>
    <row r="4" spans="1:13">
      <c r="A4" s="68">
        <f>RA!A8</f>
        <v>42588</v>
      </c>
      <c r="B4" s="12">
        <v>12</v>
      </c>
      <c r="C4" s="66" t="s">
        <v>6</v>
      </c>
      <c r="D4" s="66"/>
      <c r="E4" s="15">
        <f>VLOOKUP(C4,RA!B8:D35,3,0)</f>
        <v>660796.37490000005</v>
      </c>
      <c r="F4" s="25">
        <f>VLOOKUP(C4,RA!B8:I38,8,0)</f>
        <v>127402.1168</v>
      </c>
      <c r="G4" s="16">
        <f t="shared" ref="G4:G42" si="0">E4-F4</f>
        <v>533394.25810000009</v>
      </c>
      <c r="H4" s="27">
        <f>RA!J8</f>
        <v>19.280087125066299</v>
      </c>
      <c r="I4" s="20">
        <f>VLOOKUP(B4,RMS!B:D,3,FALSE)</f>
        <v>660797.05324188003</v>
      </c>
      <c r="J4" s="21">
        <f>VLOOKUP(B4,RMS!B:E,4,FALSE)</f>
        <v>533394.27133418794</v>
      </c>
      <c r="K4" s="22">
        <f t="shared" ref="K4:K42" si="1">E4-I4</f>
        <v>-0.67834187997505069</v>
      </c>
      <c r="L4" s="22">
        <f t="shared" ref="L4:L42" si="2">G4-J4</f>
        <v>-1.3234187848865986E-2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121235.52529999999</v>
      </c>
      <c r="F5" s="25">
        <f>VLOOKUP(C5,RA!B9:I39,8,0)</f>
        <v>24677.141199999998</v>
      </c>
      <c r="G5" s="16">
        <f t="shared" si="0"/>
        <v>96558.384099999996</v>
      </c>
      <c r="H5" s="27">
        <f>RA!J9</f>
        <v>20.354711326515801</v>
      </c>
      <c r="I5" s="20">
        <f>VLOOKUP(B5,RMS!B:D,3,FALSE)</f>
        <v>121235.625950427</v>
      </c>
      <c r="J5" s="21">
        <f>VLOOKUP(B5,RMS!B:E,4,FALSE)</f>
        <v>96558.438798290605</v>
      </c>
      <c r="K5" s="22">
        <f t="shared" si="1"/>
        <v>-0.10065042700443882</v>
      </c>
      <c r="L5" s="22">
        <f t="shared" si="2"/>
        <v>-5.4698290608939715E-2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165785.96290000001</v>
      </c>
      <c r="F6" s="25">
        <f>VLOOKUP(C6,RA!B10:I40,8,0)</f>
        <v>46623.348299999998</v>
      </c>
      <c r="G6" s="16">
        <f t="shared" si="0"/>
        <v>119162.61460000002</v>
      </c>
      <c r="H6" s="27">
        <f>RA!J10</f>
        <v>28.122615138485902</v>
      </c>
      <c r="I6" s="20">
        <f>VLOOKUP(B6,RMS!B:D,3,FALSE)</f>
        <v>165788.455920437</v>
      </c>
      <c r="J6" s="21">
        <f>VLOOKUP(B6,RMS!B:E,4,FALSE)</f>
        <v>119162.612423395</v>
      </c>
      <c r="K6" s="22">
        <f>E6-I6</f>
        <v>-2.493020436988445</v>
      </c>
      <c r="L6" s="22">
        <f t="shared" si="2"/>
        <v>2.1766050194855779E-3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53111.847800000003</v>
      </c>
      <c r="F7" s="25">
        <f>VLOOKUP(C7,RA!B11:I41,8,0)</f>
        <v>9688.4012999999995</v>
      </c>
      <c r="G7" s="16">
        <f t="shared" si="0"/>
        <v>43423.446500000005</v>
      </c>
      <c r="H7" s="27">
        <f>RA!J11</f>
        <v>18.241506747200798</v>
      </c>
      <c r="I7" s="20">
        <f>VLOOKUP(B7,RMS!B:D,3,FALSE)</f>
        <v>53111.895249194502</v>
      </c>
      <c r="J7" s="21">
        <f>VLOOKUP(B7,RMS!B:E,4,FALSE)</f>
        <v>43423.447102261598</v>
      </c>
      <c r="K7" s="22">
        <f t="shared" si="1"/>
        <v>-4.7449194498767611E-2</v>
      </c>
      <c r="L7" s="22">
        <f t="shared" si="2"/>
        <v>-6.0226159257581457E-4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153464.24780000001</v>
      </c>
      <c r="F8" s="25">
        <f>VLOOKUP(C8,RA!B12:I42,8,0)</f>
        <v>9981.1921999999995</v>
      </c>
      <c r="G8" s="16">
        <f t="shared" si="0"/>
        <v>143483.05560000002</v>
      </c>
      <c r="H8" s="27">
        <f>RA!J12</f>
        <v>6.5039201918924103</v>
      </c>
      <c r="I8" s="20">
        <f>VLOOKUP(B8,RMS!B:D,3,FALSE)</f>
        <v>153464.237515385</v>
      </c>
      <c r="J8" s="21">
        <f>VLOOKUP(B8,RMS!B:E,4,FALSE)</f>
        <v>143483.054947008</v>
      </c>
      <c r="K8" s="22">
        <f t="shared" si="1"/>
        <v>1.028461501118727E-2</v>
      </c>
      <c r="L8" s="22">
        <f t="shared" si="2"/>
        <v>6.529920210596174E-4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294885.53080000001</v>
      </c>
      <c r="F9" s="25">
        <f>VLOOKUP(C9,RA!B13:I43,8,0)</f>
        <v>32690.668699999998</v>
      </c>
      <c r="G9" s="16">
        <f t="shared" si="0"/>
        <v>262194.86210000003</v>
      </c>
      <c r="H9" s="27">
        <f>RA!J13</f>
        <v>11.085884278999</v>
      </c>
      <c r="I9" s="20">
        <f>VLOOKUP(B9,RMS!B:D,3,FALSE)</f>
        <v>294885.88540000003</v>
      </c>
      <c r="J9" s="21">
        <f>VLOOKUP(B9,RMS!B:E,4,FALSE)</f>
        <v>262194.85955042701</v>
      </c>
      <c r="K9" s="22">
        <f t="shared" si="1"/>
        <v>-0.35460000002058223</v>
      </c>
      <c r="L9" s="22">
        <f t="shared" si="2"/>
        <v>2.5495730224065483E-3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129469.58689999999</v>
      </c>
      <c r="F10" s="25">
        <f>VLOOKUP(C10,RA!B14:I43,8,0)</f>
        <v>17215.8662</v>
      </c>
      <c r="G10" s="16">
        <f t="shared" si="0"/>
        <v>112253.72069999999</v>
      </c>
      <c r="H10" s="27">
        <f>RA!J14</f>
        <v>13.2972280303151</v>
      </c>
      <c r="I10" s="20">
        <f>VLOOKUP(B10,RMS!B:D,3,FALSE)</f>
        <v>129469.602287179</v>
      </c>
      <c r="J10" s="21">
        <f>VLOOKUP(B10,RMS!B:E,4,FALSE)</f>
        <v>112253.71033931601</v>
      </c>
      <c r="K10" s="22">
        <f t="shared" si="1"/>
        <v>-1.5387179009849206E-2</v>
      </c>
      <c r="L10" s="22">
        <f t="shared" si="2"/>
        <v>1.036068398389034E-2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133447.07339999999</v>
      </c>
      <c r="F11" s="25">
        <f>VLOOKUP(C11,RA!B15:I44,8,0)</f>
        <v>-9268.2679000000007</v>
      </c>
      <c r="G11" s="16">
        <f t="shared" si="0"/>
        <v>142715.3413</v>
      </c>
      <c r="H11" s="27">
        <f>RA!J15</f>
        <v>-6.9452762536192099</v>
      </c>
      <c r="I11" s="20">
        <f>VLOOKUP(B11,RMS!B:D,3,FALSE)</f>
        <v>133447.17251623899</v>
      </c>
      <c r="J11" s="21">
        <f>VLOOKUP(B11,RMS!B:E,4,FALSE)</f>
        <v>142715.34006239299</v>
      </c>
      <c r="K11" s="22">
        <f t="shared" si="1"/>
        <v>-9.9116238998249173E-2</v>
      </c>
      <c r="L11" s="22">
        <f t="shared" si="2"/>
        <v>1.2376070080790669E-3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1218773.1950000001</v>
      </c>
      <c r="F12" s="25">
        <f>VLOOKUP(C12,RA!B16:I45,8,0)</f>
        <v>974.87699999999995</v>
      </c>
      <c r="G12" s="16">
        <f t="shared" si="0"/>
        <v>1217798.318</v>
      </c>
      <c r="H12" s="27">
        <f>RA!J16</f>
        <v>7.9988385369765005E-2</v>
      </c>
      <c r="I12" s="20">
        <f>VLOOKUP(B12,RMS!B:D,3,FALSE)</f>
        <v>1218772.1653787701</v>
      </c>
      <c r="J12" s="21">
        <f>VLOOKUP(B12,RMS!B:E,4,FALSE)</f>
        <v>1217798.31783333</v>
      </c>
      <c r="K12" s="22">
        <f t="shared" si="1"/>
        <v>1.0296212299726903</v>
      </c>
      <c r="L12" s="22">
        <f t="shared" si="2"/>
        <v>1.6666995361447334E-4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728267.47490000003</v>
      </c>
      <c r="F13" s="25">
        <f>VLOOKUP(C13,RA!B17:I46,8,0)</f>
        <v>64598.652999999998</v>
      </c>
      <c r="G13" s="16">
        <f t="shared" si="0"/>
        <v>663668.82189999998</v>
      </c>
      <c r="H13" s="27">
        <f>RA!J17</f>
        <v>8.8701823473402008</v>
      </c>
      <c r="I13" s="20">
        <f>VLOOKUP(B13,RMS!B:D,3,FALSE)</f>
        <v>728267.48285384604</v>
      </c>
      <c r="J13" s="21">
        <f>VLOOKUP(B13,RMS!B:E,4,FALSE)</f>
        <v>663668.82350512804</v>
      </c>
      <c r="K13" s="22">
        <f t="shared" si="1"/>
        <v>-7.9538460122421384E-3</v>
      </c>
      <c r="L13" s="22">
        <f t="shared" si="2"/>
        <v>-1.6051280545070767E-3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2166128.4314999999</v>
      </c>
      <c r="F14" s="25">
        <f>VLOOKUP(C14,RA!B18:I47,8,0)</f>
        <v>254591.7047</v>
      </c>
      <c r="G14" s="16">
        <f t="shared" si="0"/>
        <v>1911536.7267999998</v>
      </c>
      <c r="H14" s="27">
        <f>RA!J18</f>
        <v>11.7533060827654</v>
      </c>
      <c r="I14" s="20">
        <f>VLOOKUP(B14,RMS!B:D,3,FALSE)</f>
        <v>2166128.12081197</v>
      </c>
      <c r="J14" s="21">
        <f>VLOOKUP(B14,RMS!B:E,4,FALSE)</f>
        <v>1911536.71821709</v>
      </c>
      <c r="K14" s="22">
        <f t="shared" si="1"/>
        <v>0.31068802997469902</v>
      </c>
      <c r="L14" s="22">
        <f t="shared" si="2"/>
        <v>8.5829098243266344E-3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537357.12879999995</v>
      </c>
      <c r="F15" s="25">
        <f>VLOOKUP(C15,RA!B19:I48,8,0)</f>
        <v>30788.447499999998</v>
      </c>
      <c r="G15" s="16">
        <f t="shared" si="0"/>
        <v>506568.68129999994</v>
      </c>
      <c r="H15" s="27">
        <f>RA!J19</f>
        <v>5.7296062245894603</v>
      </c>
      <c r="I15" s="20">
        <f>VLOOKUP(B15,RMS!B:D,3,FALSE)</f>
        <v>537357.02687094</v>
      </c>
      <c r="J15" s="21">
        <f>VLOOKUP(B15,RMS!B:E,4,FALSE)</f>
        <v>506568.68448974303</v>
      </c>
      <c r="K15" s="22">
        <f t="shared" si="1"/>
        <v>0.10192905995063484</v>
      </c>
      <c r="L15" s="22">
        <f t="shared" si="2"/>
        <v>-3.1897430890239775E-3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1246335.3606</v>
      </c>
      <c r="F16" s="25">
        <f>VLOOKUP(C16,RA!B20:I49,8,0)</f>
        <v>83175.820200000002</v>
      </c>
      <c r="G16" s="16">
        <f t="shared" si="0"/>
        <v>1163159.5404000001</v>
      </c>
      <c r="H16" s="27">
        <f>RA!J20</f>
        <v>6.67363077622689</v>
      </c>
      <c r="I16" s="20">
        <f>VLOOKUP(B16,RMS!B:D,3,FALSE)</f>
        <v>1246335.53069149</v>
      </c>
      <c r="J16" s="21">
        <f>VLOOKUP(B16,RMS!B:E,4,FALSE)</f>
        <v>1163159.5404000001</v>
      </c>
      <c r="K16" s="22">
        <f t="shared" si="1"/>
        <v>-0.17009149002842605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423412.9203</v>
      </c>
      <c r="F17" s="25">
        <f>VLOOKUP(C17,RA!B21:I50,8,0)</f>
        <v>54052.464099999997</v>
      </c>
      <c r="G17" s="16">
        <f t="shared" si="0"/>
        <v>369360.45620000002</v>
      </c>
      <c r="H17" s="27">
        <f>RA!J21</f>
        <v>12.765898608314201</v>
      </c>
      <c r="I17" s="20">
        <f>VLOOKUP(B17,RMS!B:D,3,FALSE)</f>
        <v>423412.08697941899</v>
      </c>
      <c r="J17" s="21">
        <f>VLOOKUP(B17,RMS!B:E,4,FALSE)</f>
        <v>369360.45598559099</v>
      </c>
      <c r="K17" s="22">
        <f t="shared" si="1"/>
        <v>0.83332058100495487</v>
      </c>
      <c r="L17" s="22">
        <f t="shared" si="2"/>
        <v>2.1440902492031455E-4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1652673.8159</v>
      </c>
      <c r="F18" s="25">
        <f>VLOOKUP(C18,RA!B22:I51,8,0)</f>
        <v>112129.5986</v>
      </c>
      <c r="G18" s="16">
        <f t="shared" si="0"/>
        <v>1540544.2173000001</v>
      </c>
      <c r="H18" s="27">
        <f>RA!J22</f>
        <v>6.7847386169749004</v>
      </c>
      <c r="I18" s="20">
        <f>VLOOKUP(B18,RMS!B:D,3,FALSE)</f>
        <v>1652675.2882014101</v>
      </c>
      <c r="J18" s="21">
        <f>VLOOKUP(B18,RMS!B:E,4,FALSE)</f>
        <v>1540544.2183274101</v>
      </c>
      <c r="K18" s="22">
        <f t="shared" si="1"/>
        <v>-1.4723014100454748</v>
      </c>
      <c r="L18" s="22">
        <f t="shared" si="2"/>
        <v>-1.0274099186062813E-3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2784233.1013000002</v>
      </c>
      <c r="F19" s="25">
        <f>VLOOKUP(C19,RA!B23:I52,8,0)</f>
        <v>104585.24649999999</v>
      </c>
      <c r="G19" s="16">
        <f t="shared" si="0"/>
        <v>2679647.8548000003</v>
      </c>
      <c r="H19" s="27">
        <f>RA!J23</f>
        <v>3.7563394548814002</v>
      </c>
      <c r="I19" s="20">
        <f>VLOOKUP(B19,RMS!B:D,3,FALSE)</f>
        <v>2784234.9453752101</v>
      </c>
      <c r="J19" s="21">
        <f>VLOOKUP(B19,RMS!B:E,4,FALSE)</f>
        <v>2679647.8823111099</v>
      </c>
      <c r="K19" s="22">
        <f t="shared" si="1"/>
        <v>-1.8440752099268138</v>
      </c>
      <c r="L19" s="22">
        <f t="shared" si="2"/>
        <v>-2.7511109597980976E-2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354175.75640000001</v>
      </c>
      <c r="F20" s="25">
        <f>VLOOKUP(C20,RA!B24:I53,8,0)</f>
        <v>53469.523099999999</v>
      </c>
      <c r="G20" s="16">
        <f t="shared" si="0"/>
        <v>300706.23330000002</v>
      </c>
      <c r="H20" s="27">
        <f>RA!J24</f>
        <v>15.096889646961699</v>
      </c>
      <c r="I20" s="20">
        <f>VLOOKUP(B20,RMS!B:D,3,FALSE)</f>
        <v>354175.952041101</v>
      </c>
      <c r="J20" s="21">
        <f>VLOOKUP(B20,RMS!B:E,4,FALSE)</f>
        <v>300706.22801139299</v>
      </c>
      <c r="K20" s="22">
        <f t="shared" si="1"/>
        <v>-0.19564110098872334</v>
      </c>
      <c r="L20" s="22">
        <f t="shared" si="2"/>
        <v>5.2886070334352553E-3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385004.5637</v>
      </c>
      <c r="F21" s="25">
        <f>VLOOKUP(C21,RA!B25:I54,8,0)</f>
        <v>29497.984799999998</v>
      </c>
      <c r="G21" s="16">
        <f t="shared" si="0"/>
        <v>355506.57890000002</v>
      </c>
      <c r="H21" s="27">
        <f>RA!J25</f>
        <v>7.6617234134879402</v>
      </c>
      <c r="I21" s="20">
        <f>VLOOKUP(B21,RMS!B:D,3,FALSE)</f>
        <v>385004.56606280198</v>
      </c>
      <c r="J21" s="21">
        <f>VLOOKUP(B21,RMS!B:E,4,FALSE)</f>
        <v>355506.58902119799</v>
      </c>
      <c r="K21" s="22">
        <f t="shared" si="1"/>
        <v>-2.3628019844181836E-3</v>
      </c>
      <c r="L21" s="22">
        <f t="shared" si="2"/>
        <v>-1.0121197963599116E-2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765255.08259999997</v>
      </c>
      <c r="F22" s="25">
        <f>VLOOKUP(C22,RA!B26:I55,8,0)</f>
        <v>128752.6562</v>
      </c>
      <c r="G22" s="16">
        <f t="shared" si="0"/>
        <v>636502.4264</v>
      </c>
      <c r="H22" s="27">
        <f>RA!J26</f>
        <v>16.824802491027601</v>
      </c>
      <c r="I22" s="20">
        <f>VLOOKUP(B22,RMS!B:D,3,FALSE)</f>
        <v>765255.15249534801</v>
      </c>
      <c r="J22" s="21">
        <f>VLOOKUP(B22,RMS!B:E,4,FALSE)</f>
        <v>636502.44322257803</v>
      </c>
      <c r="K22" s="22">
        <f t="shared" si="1"/>
        <v>-6.989534804597497E-2</v>
      </c>
      <c r="L22" s="22">
        <f t="shared" si="2"/>
        <v>-1.6822578036226332E-2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285432.12560000003</v>
      </c>
      <c r="F23" s="25">
        <f>VLOOKUP(C23,RA!B27:I56,8,0)</f>
        <v>77068.131399999998</v>
      </c>
      <c r="G23" s="16">
        <f t="shared" si="0"/>
        <v>208363.99420000002</v>
      </c>
      <c r="H23" s="27">
        <f>RA!J27</f>
        <v>27.000510625073101</v>
      </c>
      <c r="I23" s="20">
        <f>VLOOKUP(B23,RMS!B:D,3,FALSE)</f>
        <v>285431.85904503398</v>
      </c>
      <c r="J23" s="21">
        <f>VLOOKUP(B23,RMS!B:E,4,FALSE)</f>
        <v>208363.98150691399</v>
      </c>
      <c r="K23" s="22">
        <f t="shared" si="1"/>
        <v>0.26655496604507789</v>
      </c>
      <c r="L23" s="22">
        <f t="shared" si="2"/>
        <v>1.2693086027866229E-2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1328598.4025999999</v>
      </c>
      <c r="F24" s="25">
        <f>VLOOKUP(C24,RA!B28:I57,8,0)</f>
        <v>64283.008099999999</v>
      </c>
      <c r="G24" s="16">
        <f t="shared" si="0"/>
        <v>1264315.3944999999</v>
      </c>
      <c r="H24" s="27">
        <f>RA!J28</f>
        <v>4.8384077516728503</v>
      </c>
      <c r="I24" s="20">
        <f>VLOOKUP(B24,RMS!B:D,3,FALSE)</f>
        <v>1328599.9334601799</v>
      </c>
      <c r="J24" s="21">
        <f>VLOOKUP(B24,RMS!B:E,4,FALSE)</f>
        <v>1264315.3851415899</v>
      </c>
      <c r="K24" s="22">
        <f t="shared" si="1"/>
        <v>-1.5308601800352335</v>
      </c>
      <c r="L24" s="22">
        <f t="shared" si="2"/>
        <v>9.3584100250154734E-3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865945.0379</v>
      </c>
      <c r="F25" s="25">
        <f>VLOOKUP(C25,RA!B29:I58,8,0)</f>
        <v>137124.31880000001</v>
      </c>
      <c r="G25" s="16">
        <f t="shared" si="0"/>
        <v>728820.71909999999</v>
      </c>
      <c r="H25" s="27">
        <f>RA!J29</f>
        <v>15.835221959645301</v>
      </c>
      <c r="I25" s="20">
        <f>VLOOKUP(B25,RMS!B:D,3,FALSE)</f>
        <v>865945.03896991198</v>
      </c>
      <c r="J25" s="21">
        <f>VLOOKUP(B25,RMS!B:E,4,FALSE)</f>
        <v>728820.75551982794</v>
      </c>
      <c r="K25" s="22">
        <f t="shared" si="1"/>
        <v>-1.0699119884520769E-3</v>
      </c>
      <c r="L25" s="22">
        <f t="shared" si="2"/>
        <v>-3.6419827956706285E-2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1284658.632</v>
      </c>
      <c r="F26" s="25">
        <f>VLOOKUP(C26,RA!B30:I59,8,0)</f>
        <v>128127.46</v>
      </c>
      <c r="G26" s="16">
        <f t="shared" si="0"/>
        <v>1156531.172</v>
      </c>
      <c r="H26" s="27">
        <f>RA!J30</f>
        <v>9.9736581227440002</v>
      </c>
      <c r="I26" s="20">
        <f>VLOOKUP(B26,RMS!B:D,3,FALSE)</f>
        <v>1284658.6546539799</v>
      </c>
      <c r="J26" s="21">
        <f>VLOOKUP(B26,RMS!B:E,4,FALSE)</f>
        <v>1156531.1803985799</v>
      </c>
      <c r="K26" s="22">
        <f t="shared" si="1"/>
        <v>-2.2653979947790504E-2</v>
      </c>
      <c r="L26" s="22">
        <f t="shared" si="2"/>
        <v>-8.3985798992216587E-3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1018580.0781</v>
      </c>
      <c r="F27" s="25">
        <f>VLOOKUP(C27,RA!B31:I60,8,0)</f>
        <v>30631.768700000001</v>
      </c>
      <c r="G27" s="16">
        <f t="shared" si="0"/>
        <v>987948.30940000003</v>
      </c>
      <c r="H27" s="27">
        <f>RA!J31</f>
        <v>3.0073009828681001</v>
      </c>
      <c r="I27" s="20">
        <f>VLOOKUP(B27,RMS!B:D,3,FALSE)</f>
        <v>1018579.99822124</v>
      </c>
      <c r="J27" s="21">
        <f>VLOOKUP(B27,RMS!B:E,4,FALSE)</f>
        <v>987948.26590708003</v>
      </c>
      <c r="K27" s="22">
        <f t="shared" si="1"/>
        <v>7.9878760036081076E-2</v>
      </c>
      <c r="L27" s="22">
        <f t="shared" si="2"/>
        <v>4.3492919998243451E-2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139477.80170000001</v>
      </c>
      <c r="F28" s="25">
        <f>VLOOKUP(C28,RA!B32:I61,8,0)</f>
        <v>29380.8302</v>
      </c>
      <c r="G28" s="16">
        <f t="shared" si="0"/>
        <v>110096.97150000001</v>
      </c>
      <c r="H28" s="27">
        <f>RA!J32</f>
        <v>21.064879028703501</v>
      </c>
      <c r="I28" s="20">
        <f>VLOOKUP(B28,RMS!B:D,3,FALSE)</f>
        <v>139477.66422341001</v>
      </c>
      <c r="J28" s="21">
        <f>VLOOKUP(B28,RMS!B:E,4,FALSE)</f>
        <v>110096.978892656</v>
      </c>
      <c r="K28" s="22">
        <f t="shared" si="1"/>
        <v>0.13747658999636769</v>
      </c>
      <c r="L28" s="22">
        <f t="shared" si="2"/>
        <v>-7.3926559853134677E-3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234313.30439999999</v>
      </c>
      <c r="F30" s="25">
        <f>VLOOKUP(C30,RA!B34:I64,8,0)</f>
        <v>33412.107100000001</v>
      </c>
      <c r="G30" s="16">
        <f t="shared" si="0"/>
        <v>200901.1973</v>
      </c>
      <c r="H30" s="27">
        <f>RA!J34</f>
        <v>0</v>
      </c>
      <c r="I30" s="20">
        <f>VLOOKUP(B30,RMS!B:D,3,FALSE)</f>
        <v>234313.3026</v>
      </c>
      <c r="J30" s="21">
        <f>VLOOKUP(B30,RMS!B:E,4,FALSE)</f>
        <v>200901.19579999999</v>
      </c>
      <c r="K30" s="22">
        <f t="shared" si="1"/>
        <v>1.799999998183921E-3</v>
      </c>
      <c r="L30" s="22">
        <f t="shared" si="2"/>
        <v>1.500000013038516E-3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14.2595859785075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405783.89</v>
      </c>
      <c r="F32" s="25">
        <f>VLOOKUP(C32,RA!B34:I65,8,0)</f>
        <v>4317.99</v>
      </c>
      <c r="G32" s="16">
        <f t="shared" si="0"/>
        <v>401465.9</v>
      </c>
      <c r="H32" s="27">
        <f>RA!J34</f>
        <v>0</v>
      </c>
      <c r="I32" s="20">
        <f>VLOOKUP(B32,RMS!B:D,3,FALSE)</f>
        <v>405783.89</v>
      </c>
      <c r="J32" s="21">
        <f>VLOOKUP(B32,RMS!B:E,4,FALSE)</f>
        <v>401465.9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247118.1</v>
      </c>
      <c r="F33" s="25">
        <f>VLOOKUP(C33,RA!B34:I65,8,0)</f>
        <v>-17138.7</v>
      </c>
      <c r="G33" s="16">
        <f t="shared" si="0"/>
        <v>264256.8</v>
      </c>
      <c r="H33" s="27">
        <f>RA!J34</f>
        <v>0</v>
      </c>
      <c r="I33" s="20">
        <f>VLOOKUP(B33,RMS!B:D,3,FALSE)</f>
        <v>247118.1</v>
      </c>
      <c r="J33" s="21">
        <f>VLOOKUP(B33,RMS!B:E,4,FALSE)</f>
        <v>264256.8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204065.8</v>
      </c>
      <c r="F34" s="25">
        <f>VLOOKUP(C34,RA!B34:I66,8,0)</f>
        <v>705.89</v>
      </c>
      <c r="G34" s="16">
        <f t="shared" si="0"/>
        <v>203359.90999999997</v>
      </c>
      <c r="H34" s="27">
        <f>RA!J35</f>
        <v>14.2595859785075</v>
      </c>
      <c r="I34" s="20">
        <f>VLOOKUP(B34,RMS!B:D,3,FALSE)</f>
        <v>204065.8</v>
      </c>
      <c r="J34" s="21">
        <f>VLOOKUP(B34,RMS!B:E,4,FALSE)</f>
        <v>203359.91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336997.62</v>
      </c>
      <c r="F35" s="25">
        <f>VLOOKUP(C35,RA!B34:I67,8,0)</f>
        <v>-64474.84</v>
      </c>
      <c r="G35" s="16">
        <f t="shared" si="0"/>
        <v>401472.45999999996</v>
      </c>
      <c r="H35" s="27">
        <f>RA!J34</f>
        <v>0</v>
      </c>
      <c r="I35" s="20">
        <f>VLOOKUP(B35,RMS!B:D,3,FALSE)</f>
        <v>336997.62</v>
      </c>
      <c r="J35" s="21">
        <f>VLOOKUP(B35,RMS!B:E,4,FALSE)</f>
        <v>401472.46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14.2595859785075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26277.777399999999</v>
      </c>
      <c r="F37" s="25">
        <f>VLOOKUP(C37,RA!B8:I68,8,0)</f>
        <v>1682.6660999999999</v>
      </c>
      <c r="G37" s="16">
        <f t="shared" si="0"/>
        <v>24595.1113</v>
      </c>
      <c r="H37" s="27">
        <f>RA!J35</f>
        <v>14.2595859785075</v>
      </c>
      <c r="I37" s="20">
        <f>VLOOKUP(B37,RMS!B:D,3,FALSE)</f>
        <v>26277.777777777799</v>
      </c>
      <c r="J37" s="21">
        <f>VLOOKUP(B37,RMS!B:E,4,FALSE)</f>
        <v>24595.111111111099</v>
      </c>
      <c r="K37" s="22">
        <f t="shared" si="1"/>
        <v>-3.7777780016767792E-4</v>
      </c>
      <c r="L37" s="22">
        <f t="shared" si="2"/>
        <v>1.8888890190282837E-4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359972.11129999999</v>
      </c>
      <c r="F38" s="25">
        <f>VLOOKUP(C38,RA!B8:I69,8,0)</f>
        <v>16099.645500000001</v>
      </c>
      <c r="G38" s="16">
        <f t="shared" si="0"/>
        <v>343872.46580000001</v>
      </c>
      <c r="H38" s="27">
        <f>RA!J36</f>
        <v>0</v>
      </c>
      <c r="I38" s="20">
        <f>VLOOKUP(B38,RMS!B:D,3,FALSE)</f>
        <v>359972.10533162398</v>
      </c>
      <c r="J38" s="21">
        <f>VLOOKUP(B38,RMS!B:E,4,FALSE)</f>
        <v>343872.46737435902</v>
      </c>
      <c r="K38" s="22">
        <f t="shared" si="1"/>
        <v>5.9683760046027601E-3</v>
      </c>
      <c r="L38" s="22">
        <f t="shared" si="2"/>
        <v>-1.5743590192869306E-3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157984.69</v>
      </c>
      <c r="F39" s="25">
        <f>VLOOKUP(C39,RA!B9:I70,8,0)</f>
        <v>-20816.82</v>
      </c>
      <c r="G39" s="16">
        <f t="shared" si="0"/>
        <v>178801.51</v>
      </c>
      <c r="H39" s="27">
        <f>RA!J37</f>
        <v>1.0641107511685599</v>
      </c>
      <c r="I39" s="20">
        <f>VLOOKUP(B39,RMS!B:D,3,FALSE)</f>
        <v>157984.69</v>
      </c>
      <c r="J39" s="21">
        <f>VLOOKUP(B39,RMS!B:E,4,FALSE)</f>
        <v>178801.51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61692.35</v>
      </c>
      <c r="F40" s="25">
        <f>VLOOKUP(C40,RA!B10:I71,8,0)</f>
        <v>8450.01</v>
      </c>
      <c r="G40" s="16">
        <f t="shared" si="0"/>
        <v>53242.34</v>
      </c>
      <c r="H40" s="27">
        <f>RA!J38</f>
        <v>-6.9354288496067298</v>
      </c>
      <c r="I40" s="20">
        <f>VLOOKUP(B40,RMS!B:D,3,FALSE)</f>
        <v>61692.35</v>
      </c>
      <c r="J40" s="21">
        <f>VLOOKUP(B40,RMS!B:E,4,FALSE)</f>
        <v>53242.34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0.34591293592556899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15232.395500000001</v>
      </c>
      <c r="F42" s="25">
        <f>VLOOKUP(C42,RA!B8:I72,8,0)</f>
        <v>673.48249999999996</v>
      </c>
      <c r="G42" s="16">
        <f t="shared" si="0"/>
        <v>14558.913</v>
      </c>
      <c r="H42" s="27">
        <f>RA!J39</f>
        <v>0.34591293592556899</v>
      </c>
      <c r="I42" s="20">
        <f>VLOOKUP(B42,RMS!B:D,3,FALSE)</f>
        <v>15232.3954315105</v>
      </c>
      <c r="J42" s="21">
        <f>VLOOKUP(B42,RMS!B:E,4,FALSE)</f>
        <v>14558.9129717873</v>
      </c>
      <c r="K42" s="22">
        <f t="shared" si="1"/>
        <v>6.8489500335999765E-5</v>
      </c>
      <c r="L42" s="22">
        <f t="shared" si="2"/>
        <v>2.8212700271978974E-5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20945943.0973</v>
      </c>
      <c r="E7" s="53">
        <v>24674084.014899999</v>
      </c>
      <c r="F7" s="54">
        <v>84.890458687955004</v>
      </c>
      <c r="G7" s="53">
        <v>16713991.8432</v>
      </c>
      <c r="H7" s="54">
        <v>25.3198116512289</v>
      </c>
      <c r="I7" s="53">
        <v>1605154.3909</v>
      </c>
      <c r="J7" s="54">
        <v>7.6633187794103597</v>
      </c>
      <c r="K7" s="53">
        <v>1765393.0145</v>
      </c>
      <c r="L7" s="54">
        <v>10.5623661364789</v>
      </c>
      <c r="M7" s="54">
        <v>-9.0766544493994003E-2</v>
      </c>
      <c r="N7" s="53">
        <v>120442676.5389</v>
      </c>
      <c r="O7" s="53">
        <v>4790200367.4775</v>
      </c>
      <c r="P7" s="53">
        <v>1139452</v>
      </c>
      <c r="Q7" s="53">
        <v>1021844</v>
      </c>
      <c r="R7" s="54">
        <v>11.509388908678799</v>
      </c>
      <c r="S7" s="53">
        <v>18.382470781832001</v>
      </c>
      <c r="T7" s="53">
        <v>17.195179637107</v>
      </c>
      <c r="U7" s="55">
        <v>6.4588224228180398</v>
      </c>
    </row>
    <row r="8" spans="1:23" ht="12" thickBot="1">
      <c r="A8" s="73">
        <v>42588</v>
      </c>
      <c r="B8" s="69" t="s">
        <v>6</v>
      </c>
      <c r="C8" s="70"/>
      <c r="D8" s="56">
        <v>660796.37490000005</v>
      </c>
      <c r="E8" s="56">
        <v>759787.61860000005</v>
      </c>
      <c r="F8" s="57">
        <v>86.971195466122097</v>
      </c>
      <c r="G8" s="56">
        <v>547482.25890000002</v>
      </c>
      <c r="H8" s="57">
        <v>20.6973128641046</v>
      </c>
      <c r="I8" s="56">
        <v>127402.1168</v>
      </c>
      <c r="J8" s="57">
        <v>19.280087125066299</v>
      </c>
      <c r="K8" s="56">
        <v>124271.82580000001</v>
      </c>
      <c r="L8" s="57">
        <v>22.698785902156299</v>
      </c>
      <c r="M8" s="57">
        <v>2.5189064213459001E-2</v>
      </c>
      <c r="N8" s="56">
        <v>3983651.5170999998</v>
      </c>
      <c r="O8" s="56">
        <v>171550685.29899999</v>
      </c>
      <c r="P8" s="56">
        <v>33097</v>
      </c>
      <c r="Q8" s="56">
        <v>28837</v>
      </c>
      <c r="R8" s="57">
        <v>14.772687866282901</v>
      </c>
      <c r="S8" s="56">
        <v>19.965446260990401</v>
      </c>
      <c r="T8" s="56">
        <v>19.5736291327114</v>
      </c>
      <c r="U8" s="58">
        <v>1.96247618589186</v>
      </c>
    </row>
    <row r="9" spans="1:23" ht="12" thickBot="1">
      <c r="A9" s="74"/>
      <c r="B9" s="69" t="s">
        <v>7</v>
      </c>
      <c r="C9" s="70"/>
      <c r="D9" s="56">
        <v>121235.52529999999</v>
      </c>
      <c r="E9" s="56">
        <v>172343.35149999999</v>
      </c>
      <c r="F9" s="57">
        <v>70.345345059626496</v>
      </c>
      <c r="G9" s="56">
        <v>97226.320600000006</v>
      </c>
      <c r="H9" s="57">
        <v>24.694141001978799</v>
      </c>
      <c r="I9" s="56">
        <v>24677.141199999998</v>
      </c>
      <c r="J9" s="57">
        <v>20.354711326515801</v>
      </c>
      <c r="K9" s="56">
        <v>19991.821499999998</v>
      </c>
      <c r="L9" s="57">
        <v>20.562149607870701</v>
      </c>
      <c r="M9" s="57">
        <v>0.234361821407819</v>
      </c>
      <c r="N9" s="56">
        <v>642020.91850000003</v>
      </c>
      <c r="O9" s="56">
        <v>24465762.380199999</v>
      </c>
      <c r="P9" s="56">
        <v>7581</v>
      </c>
      <c r="Q9" s="56">
        <v>6525</v>
      </c>
      <c r="R9" s="57">
        <v>16.183908045976999</v>
      </c>
      <c r="S9" s="56">
        <v>15.992022859781001</v>
      </c>
      <c r="T9" s="56">
        <v>16.0630947126437</v>
      </c>
      <c r="U9" s="58">
        <v>-0.44442065575948903</v>
      </c>
    </row>
    <row r="10" spans="1:23" ht="12" thickBot="1">
      <c r="A10" s="74"/>
      <c r="B10" s="69" t="s">
        <v>8</v>
      </c>
      <c r="C10" s="70"/>
      <c r="D10" s="56">
        <v>165785.96290000001</v>
      </c>
      <c r="E10" s="56">
        <v>239517.1746</v>
      </c>
      <c r="F10" s="57">
        <v>69.216732861376997</v>
      </c>
      <c r="G10" s="56">
        <v>168790.53950000001</v>
      </c>
      <c r="H10" s="57">
        <v>-1.78006220544134</v>
      </c>
      <c r="I10" s="56">
        <v>46623.348299999998</v>
      </c>
      <c r="J10" s="57">
        <v>28.122615138485902</v>
      </c>
      <c r="K10" s="56">
        <v>44595.553500000002</v>
      </c>
      <c r="L10" s="57">
        <v>26.420647526871601</v>
      </c>
      <c r="M10" s="57">
        <v>4.5470784435940999E-2</v>
      </c>
      <c r="N10" s="56">
        <v>873791.52289999998</v>
      </c>
      <c r="O10" s="56">
        <v>41931254.573399998</v>
      </c>
      <c r="P10" s="56">
        <v>115792</v>
      </c>
      <c r="Q10" s="56">
        <v>104595</v>
      </c>
      <c r="R10" s="57">
        <v>10.705100626225001</v>
      </c>
      <c r="S10" s="56">
        <v>1.4317566230827701</v>
      </c>
      <c r="T10" s="56">
        <v>1.30390004493523</v>
      </c>
      <c r="U10" s="58">
        <v>8.9300497086055</v>
      </c>
    </row>
    <row r="11" spans="1:23" ht="12" thickBot="1">
      <c r="A11" s="74"/>
      <c r="B11" s="69" t="s">
        <v>9</v>
      </c>
      <c r="C11" s="70"/>
      <c r="D11" s="56">
        <v>53111.847800000003</v>
      </c>
      <c r="E11" s="56">
        <v>60521.970200000003</v>
      </c>
      <c r="F11" s="57">
        <v>87.756310021777907</v>
      </c>
      <c r="G11" s="56">
        <v>45748.374000000003</v>
      </c>
      <c r="H11" s="57">
        <v>16.095596752793899</v>
      </c>
      <c r="I11" s="56">
        <v>9688.4012999999995</v>
      </c>
      <c r="J11" s="57">
        <v>18.241506747200798</v>
      </c>
      <c r="K11" s="56">
        <v>9352.2957999999999</v>
      </c>
      <c r="L11" s="57">
        <v>20.442903172908402</v>
      </c>
      <c r="M11" s="57">
        <v>3.5938288008384001E-2</v>
      </c>
      <c r="N11" s="56">
        <v>297104.36</v>
      </c>
      <c r="O11" s="56">
        <v>14413960.1391</v>
      </c>
      <c r="P11" s="56">
        <v>2824</v>
      </c>
      <c r="Q11" s="56">
        <v>2323</v>
      </c>
      <c r="R11" s="57">
        <v>21.566939302625901</v>
      </c>
      <c r="S11" s="56">
        <v>18.8073115439094</v>
      </c>
      <c r="T11" s="56">
        <v>18.110481188118801</v>
      </c>
      <c r="U11" s="58">
        <v>3.7051034868202799</v>
      </c>
    </row>
    <row r="12" spans="1:23" ht="12" thickBot="1">
      <c r="A12" s="74"/>
      <c r="B12" s="69" t="s">
        <v>10</v>
      </c>
      <c r="C12" s="70"/>
      <c r="D12" s="56">
        <v>153464.24780000001</v>
      </c>
      <c r="E12" s="56">
        <v>181759.73850000001</v>
      </c>
      <c r="F12" s="57">
        <v>84.432476117366306</v>
      </c>
      <c r="G12" s="56">
        <v>98266.782800000001</v>
      </c>
      <c r="H12" s="57">
        <v>56.171030970192703</v>
      </c>
      <c r="I12" s="56">
        <v>9981.1921999999995</v>
      </c>
      <c r="J12" s="57">
        <v>6.5039201918924103</v>
      </c>
      <c r="K12" s="56">
        <v>8940.5048000000006</v>
      </c>
      <c r="L12" s="57">
        <v>9.0981963032171205</v>
      </c>
      <c r="M12" s="57">
        <v>0.116401413933585</v>
      </c>
      <c r="N12" s="56">
        <v>970635.98829999997</v>
      </c>
      <c r="O12" s="56">
        <v>51625352.550800003</v>
      </c>
      <c r="P12" s="56">
        <v>1876</v>
      </c>
      <c r="Q12" s="56">
        <v>1509</v>
      </c>
      <c r="R12" s="57">
        <v>24.320742213386399</v>
      </c>
      <c r="S12" s="56">
        <v>81.803970042643897</v>
      </c>
      <c r="T12" s="56">
        <v>81.034645460569905</v>
      </c>
      <c r="U12" s="58">
        <v>0.94044895580611498</v>
      </c>
    </row>
    <row r="13" spans="1:23" ht="12" thickBot="1">
      <c r="A13" s="74"/>
      <c r="B13" s="69" t="s">
        <v>11</v>
      </c>
      <c r="C13" s="70"/>
      <c r="D13" s="56">
        <v>294885.53080000001</v>
      </c>
      <c r="E13" s="56">
        <v>369768.52439999999</v>
      </c>
      <c r="F13" s="57">
        <v>79.748683660539299</v>
      </c>
      <c r="G13" s="56">
        <v>239688.4172</v>
      </c>
      <c r="H13" s="57">
        <v>23.028694604772099</v>
      </c>
      <c r="I13" s="56">
        <v>32690.668699999998</v>
      </c>
      <c r="J13" s="57">
        <v>11.085884278999</v>
      </c>
      <c r="K13" s="56">
        <v>57245.649799999999</v>
      </c>
      <c r="L13" s="57">
        <v>23.883360935306801</v>
      </c>
      <c r="M13" s="57">
        <v>-0.42894056030088101</v>
      </c>
      <c r="N13" s="56">
        <v>1736366.1743999999</v>
      </c>
      <c r="O13" s="56">
        <v>73186333.012799993</v>
      </c>
      <c r="P13" s="56">
        <v>14595</v>
      </c>
      <c r="Q13" s="56">
        <v>12990</v>
      </c>
      <c r="R13" s="57">
        <v>12.3556581986143</v>
      </c>
      <c r="S13" s="56">
        <v>20.204558465227802</v>
      </c>
      <c r="T13" s="56">
        <v>19.680089484218598</v>
      </c>
      <c r="U13" s="58">
        <v>2.5957953098148998</v>
      </c>
    </row>
    <row r="14" spans="1:23" ht="12" thickBot="1">
      <c r="A14" s="74"/>
      <c r="B14" s="69" t="s">
        <v>12</v>
      </c>
      <c r="C14" s="70"/>
      <c r="D14" s="56">
        <v>129469.58689999999</v>
      </c>
      <c r="E14" s="56">
        <v>169692.503</v>
      </c>
      <c r="F14" s="57">
        <v>76.296586243412307</v>
      </c>
      <c r="G14" s="56">
        <v>113168.3314</v>
      </c>
      <c r="H14" s="57">
        <v>14.404432139572901</v>
      </c>
      <c r="I14" s="56">
        <v>17215.8662</v>
      </c>
      <c r="J14" s="57">
        <v>13.2972280303151</v>
      </c>
      <c r="K14" s="56">
        <v>21594.298200000001</v>
      </c>
      <c r="L14" s="57">
        <v>19.081573380872499</v>
      </c>
      <c r="M14" s="57">
        <v>-0.202758707851872</v>
      </c>
      <c r="N14" s="56">
        <v>687015.90720000002</v>
      </c>
      <c r="O14" s="56">
        <v>33162410.882599998</v>
      </c>
      <c r="P14" s="56">
        <v>3142</v>
      </c>
      <c r="Q14" s="56">
        <v>3073</v>
      </c>
      <c r="R14" s="57">
        <v>2.24536283761796</v>
      </c>
      <c r="S14" s="56">
        <v>41.206106588160402</v>
      </c>
      <c r="T14" s="56">
        <v>38.777905401887402</v>
      </c>
      <c r="U14" s="58">
        <v>5.8928187769399401</v>
      </c>
    </row>
    <row r="15" spans="1:23" ht="12" thickBot="1">
      <c r="A15" s="74"/>
      <c r="B15" s="69" t="s">
        <v>13</v>
      </c>
      <c r="C15" s="70"/>
      <c r="D15" s="56">
        <v>133447.07339999999</v>
      </c>
      <c r="E15" s="56">
        <v>156060.0845</v>
      </c>
      <c r="F15" s="57">
        <v>85.510060966294105</v>
      </c>
      <c r="G15" s="56">
        <v>93735.310700000002</v>
      </c>
      <c r="H15" s="57">
        <v>42.365851676853701</v>
      </c>
      <c r="I15" s="56">
        <v>-9268.2679000000007</v>
      </c>
      <c r="J15" s="57">
        <v>-6.9452762536192099</v>
      </c>
      <c r="K15" s="56">
        <v>15895.379199999999</v>
      </c>
      <c r="L15" s="57">
        <v>16.957728183003699</v>
      </c>
      <c r="M15" s="57">
        <v>-1.5830793832210099</v>
      </c>
      <c r="N15" s="56">
        <v>727753.30870000005</v>
      </c>
      <c r="O15" s="56">
        <v>28102619.605799999</v>
      </c>
      <c r="P15" s="56">
        <v>6815</v>
      </c>
      <c r="Q15" s="56">
        <v>6086</v>
      </c>
      <c r="R15" s="57">
        <v>11.978310877423599</v>
      </c>
      <c r="S15" s="56">
        <v>19.581375407189999</v>
      </c>
      <c r="T15" s="56">
        <v>15.740067663490001</v>
      </c>
      <c r="U15" s="58">
        <v>19.6171497855537</v>
      </c>
    </row>
    <row r="16" spans="1:23" ht="12" thickBot="1">
      <c r="A16" s="74"/>
      <c r="B16" s="69" t="s">
        <v>14</v>
      </c>
      <c r="C16" s="70"/>
      <c r="D16" s="56">
        <v>1218773.1950000001</v>
      </c>
      <c r="E16" s="56">
        <v>1371784.4032000001</v>
      </c>
      <c r="F16" s="57">
        <v>88.845826804630093</v>
      </c>
      <c r="G16" s="56">
        <v>871380.81389999995</v>
      </c>
      <c r="H16" s="57">
        <v>39.866884324109897</v>
      </c>
      <c r="I16" s="56">
        <v>974.87699999999995</v>
      </c>
      <c r="J16" s="57">
        <v>7.9988385369765005E-2</v>
      </c>
      <c r="K16" s="56">
        <v>47401.956299999998</v>
      </c>
      <c r="L16" s="57">
        <v>5.4398668806862096</v>
      </c>
      <c r="M16" s="57">
        <v>-0.97943382349390495</v>
      </c>
      <c r="N16" s="56">
        <v>6387127.7066000002</v>
      </c>
      <c r="O16" s="56">
        <v>246770222.07089999</v>
      </c>
      <c r="P16" s="56">
        <v>67161</v>
      </c>
      <c r="Q16" s="56">
        <v>59927</v>
      </c>
      <c r="R16" s="57">
        <v>12.071353480067399</v>
      </c>
      <c r="S16" s="56">
        <v>18.147037640892801</v>
      </c>
      <c r="T16" s="56">
        <v>16.752013342900501</v>
      </c>
      <c r="U16" s="58">
        <v>7.6873389783943802</v>
      </c>
    </row>
    <row r="17" spans="1:21" ht="12" thickBot="1">
      <c r="A17" s="74"/>
      <c r="B17" s="69" t="s">
        <v>15</v>
      </c>
      <c r="C17" s="70"/>
      <c r="D17" s="56">
        <v>728267.47490000003</v>
      </c>
      <c r="E17" s="56">
        <v>1143688.2165999999</v>
      </c>
      <c r="F17" s="57">
        <v>63.677098734567799</v>
      </c>
      <c r="G17" s="56">
        <v>507629.8296</v>
      </c>
      <c r="H17" s="57">
        <v>43.464278975460701</v>
      </c>
      <c r="I17" s="56">
        <v>64598.652999999998</v>
      </c>
      <c r="J17" s="57">
        <v>8.8701823473402008</v>
      </c>
      <c r="K17" s="56">
        <v>56346.0455</v>
      </c>
      <c r="L17" s="57">
        <v>11.0998294848826</v>
      </c>
      <c r="M17" s="57">
        <v>0.14646294033181101</v>
      </c>
      <c r="N17" s="56">
        <v>3955554.8413</v>
      </c>
      <c r="O17" s="56">
        <v>249812480.20559999</v>
      </c>
      <c r="P17" s="56">
        <v>15623</v>
      </c>
      <c r="Q17" s="56">
        <v>13765</v>
      </c>
      <c r="R17" s="57">
        <v>13.498002179440601</v>
      </c>
      <c r="S17" s="56">
        <v>46.615085124495899</v>
      </c>
      <c r="T17" s="56">
        <v>35.386834783872096</v>
      </c>
      <c r="U17" s="58">
        <v>24.087160434516498</v>
      </c>
    </row>
    <row r="18" spans="1:21" ht="12" customHeight="1" thickBot="1">
      <c r="A18" s="74"/>
      <c r="B18" s="69" t="s">
        <v>16</v>
      </c>
      <c r="C18" s="70"/>
      <c r="D18" s="56">
        <v>2166128.4314999999</v>
      </c>
      <c r="E18" s="56">
        <v>2318438.7039000001</v>
      </c>
      <c r="F18" s="57">
        <v>93.430480946345995</v>
      </c>
      <c r="G18" s="56">
        <v>1725404.4704</v>
      </c>
      <c r="H18" s="57">
        <v>25.543225873167401</v>
      </c>
      <c r="I18" s="56">
        <v>254591.7047</v>
      </c>
      <c r="J18" s="57">
        <v>11.7533060827654</v>
      </c>
      <c r="K18" s="56">
        <v>216504.70879999999</v>
      </c>
      <c r="L18" s="57">
        <v>12.548055398848501</v>
      </c>
      <c r="M18" s="57">
        <v>0.17591763297482599</v>
      </c>
      <c r="N18" s="56">
        <v>12558185.515000001</v>
      </c>
      <c r="O18" s="56">
        <v>499488082.83410001</v>
      </c>
      <c r="P18" s="56">
        <v>96769</v>
      </c>
      <c r="Q18" s="56">
        <v>88532</v>
      </c>
      <c r="R18" s="57">
        <v>9.3039804816337703</v>
      </c>
      <c r="S18" s="56">
        <v>22.384528428525702</v>
      </c>
      <c r="T18" s="56">
        <v>22.459353745538301</v>
      </c>
      <c r="U18" s="58">
        <v>-0.33427247418498701</v>
      </c>
    </row>
    <row r="19" spans="1:21" ht="12" customHeight="1" thickBot="1">
      <c r="A19" s="74"/>
      <c r="B19" s="69" t="s">
        <v>17</v>
      </c>
      <c r="C19" s="70"/>
      <c r="D19" s="56">
        <v>537357.12879999995</v>
      </c>
      <c r="E19" s="56">
        <v>666003.85459999996</v>
      </c>
      <c r="F19" s="57">
        <v>80.683786601015299</v>
      </c>
      <c r="G19" s="56">
        <v>410754.66159999999</v>
      </c>
      <c r="H19" s="57">
        <v>30.821918540583201</v>
      </c>
      <c r="I19" s="56">
        <v>30788.447499999998</v>
      </c>
      <c r="J19" s="57">
        <v>5.7296062245894603</v>
      </c>
      <c r="K19" s="56">
        <v>36169.651100000003</v>
      </c>
      <c r="L19" s="57">
        <v>8.8056580926213908</v>
      </c>
      <c r="M19" s="57">
        <v>-0.14877676273742099</v>
      </c>
      <c r="N19" s="56">
        <v>3216903.8440999999</v>
      </c>
      <c r="O19" s="56">
        <v>145311421.7766</v>
      </c>
      <c r="P19" s="56">
        <v>10472</v>
      </c>
      <c r="Q19" s="56">
        <v>9090</v>
      </c>
      <c r="R19" s="57">
        <v>15.2035203520352</v>
      </c>
      <c r="S19" s="56">
        <v>51.3137059587471</v>
      </c>
      <c r="T19" s="56">
        <v>45.956507227722803</v>
      </c>
      <c r="U19" s="58">
        <v>10.4400932088811</v>
      </c>
    </row>
    <row r="20" spans="1:21" ht="12" thickBot="1">
      <c r="A20" s="74"/>
      <c r="B20" s="69" t="s">
        <v>18</v>
      </c>
      <c r="C20" s="70"/>
      <c r="D20" s="56">
        <v>1246335.3606</v>
      </c>
      <c r="E20" s="56">
        <v>1389031.2</v>
      </c>
      <c r="F20" s="57">
        <v>89.726952180771804</v>
      </c>
      <c r="G20" s="56">
        <v>951387.03760000004</v>
      </c>
      <c r="H20" s="57">
        <v>31.0019278530477</v>
      </c>
      <c r="I20" s="56">
        <v>83175.820200000002</v>
      </c>
      <c r="J20" s="57">
        <v>6.67363077622689</v>
      </c>
      <c r="K20" s="56">
        <v>81071.860799999995</v>
      </c>
      <c r="L20" s="57">
        <v>8.5214384468086202</v>
      </c>
      <c r="M20" s="57">
        <v>2.5951783753802998E-2</v>
      </c>
      <c r="N20" s="56">
        <v>7164435.7029999997</v>
      </c>
      <c r="O20" s="56">
        <v>274350458.84179997</v>
      </c>
      <c r="P20" s="56">
        <v>49186</v>
      </c>
      <c r="Q20" s="56">
        <v>43397</v>
      </c>
      <c r="R20" s="57">
        <v>13.3396317717815</v>
      </c>
      <c r="S20" s="56">
        <v>25.339229874354501</v>
      </c>
      <c r="T20" s="56">
        <v>25.085490923335701</v>
      </c>
      <c r="U20" s="58">
        <v>1.0013680458204499</v>
      </c>
    </row>
    <row r="21" spans="1:21" ht="12" customHeight="1" thickBot="1">
      <c r="A21" s="74"/>
      <c r="B21" s="69" t="s">
        <v>19</v>
      </c>
      <c r="C21" s="70"/>
      <c r="D21" s="56">
        <v>423412.9203</v>
      </c>
      <c r="E21" s="56">
        <v>487546.10810000001</v>
      </c>
      <c r="F21" s="57">
        <v>86.845718438830104</v>
      </c>
      <c r="G21" s="56">
        <v>364467.24329999997</v>
      </c>
      <c r="H21" s="57">
        <v>16.173106934463402</v>
      </c>
      <c r="I21" s="56">
        <v>54052.464099999997</v>
      </c>
      <c r="J21" s="57">
        <v>12.765898608314201</v>
      </c>
      <c r="K21" s="56">
        <v>36693.584999999999</v>
      </c>
      <c r="L21" s="57">
        <v>10.0677319222888</v>
      </c>
      <c r="M21" s="57">
        <v>0.473076672666353</v>
      </c>
      <c r="N21" s="56">
        <v>2786235.7420000001</v>
      </c>
      <c r="O21" s="56">
        <v>91566788.248400003</v>
      </c>
      <c r="P21" s="56">
        <v>37922</v>
      </c>
      <c r="Q21" s="56">
        <v>34364</v>
      </c>
      <c r="R21" s="57">
        <v>10.353858689326</v>
      </c>
      <c r="S21" s="56">
        <v>11.1653636490691</v>
      </c>
      <c r="T21" s="56">
        <v>11.0244069898731</v>
      </c>
      <c r="U21" s="58">
        <v>1.2624457530119899</v>
      </c>
    </row>
    <row r="22" spans="1:21" ht="12" customHeight="1" thickBot="1">
      <c r="A22" s="74"/>
      <c r="B22" s="69" t="s">
        <v>20</v>
      </c>
      <c r="C22" s="70"/>
      <c r="D22" s="56">
        <v>1652673.8159</v>
      </c>
      <c r="E22" s="56">
        <v>1831854.3909</v>
      </c>
      <c r="F22" s="57">
        <v>90.218623494852807</v>
      </c>
      <c r="G22" s="56">
        <v>1381115.6982</v>
      </c>
      <c r="H22" s="57">
        <v>19.662228012752301</v>
      </c>
      <c r="I22" s="56">
        <v>112129.5986</v>
      </c>
      <c r="J22" s="57">
        <v>6.7847386169749004</v>
      </c>
      <c r="K22" s="56">
        <v>169344.4724</v>
      </c>
      <c r="L22" s="57">
        <v>12.2614254997395</v>
      </c>
      <c r="M22" s="57">
        <v>-0.33786088786444501</v>
      </c>
      <c r="N22" s="56">
        <v>9033680.8417000007</v>
      </c>
      <c r="O22" s="56">
        <v>321017612.98229998</v>
      </c>
      <c r="P22" s="56">
        <v>93552</v>
      </c>
      <c r="Q22" s="56">
        <v>81510</v>
      </c>
      <c r="R22" s="57">
        <v>14.7736474052264</v>
      </c>
      <c r="S22" s="56">
        <v>17.665830937874102</v>
      </c>
      <c r="T22" s="56">
        <v>17.079442983682998</v>
      </c>
      <c r="U22" s="58">
        <v>3.3193341216346099</v>
      </c>
    </row>
    <row r="23" spans="1:21" ht="12" thickBot="1">
      <c r="A23" s="74"/>
      <c r="B23" s="69" t="s">
        <v>21</v>
      </c>
      <c r="C23" s="70"/>
      <c r="D23" s="56">
        <v>2784233.1013000002</v>
      </c>
      <c r="E23" s="56">
        <v>4607157.2969000004</v>
      </c>
      <c r="F23" s="57">
        <v>60.432777130779002</v>
      </c>
      <c r="G23" s="56">
        <v>2400215.8088000002</v>
      </c>
      <c r="H23" s="57">
        <v>15.999281860075399</v>
      </c>
      <c r="I23" s="56">
        <v>104585.24649999999</v>
      </c>
      <c r="J23" s="57">
        <v>3.7563394548814002</v>
      </c>
      <c r="K23" s="56">
        <v>261154.0447</v>
      </c>
      <c r="L23" s="57">
        <v>10.880440156361001</v>
      </c>
      <c r="M23" s="57">
        <v>-0.59952660652779799</v>
      </c>
      <c r="N23" s="56">
        <v>18363891.0277</v>
      </c>
      <c r="O23" s="56">
        <v>699394174.32920003</v>
      </c>
      <c r="P23" s="56">
        <v>89038</v>
      </c>
      <c r="Q23" s="56">
        <v>75782</v>
      </c>
      <c r="R23" s="57">
        <v>17.492280488770401</v>
      </c>
      <c r="S23" s="56">
        <v>31.270166685010899</v>
      </c>
      <c r="T23" s="56">
        <v>30.0016384999076</v>
      </c>
      <c r="U23" s="58">
        <v>4.0566722841017704</v>
      </c>
    </row>
    <row r="24" spans="1:21" ht="12" thickBot="1">
      <c r="A24" s="74"/>
      <c r="B24" s="69" t="s">
        <v>22</v>
      </c>
      <c r="C24" s="70"/>
      <c r="D24" s="56">
        <v>354175.75640000001</v>
      </c>
      <c r="E24" s="56">
        <v>370475.54639999999</v>
      </c>
      <c r="F24" s="57">
        <v>95.600306104305901</v>
      </c>
      <c r="G24" s="56">
        <v>295331.63150000002</v>
      </c>
      <c r="H24" s="57">
        <v>19.924762072091202</v>
      </c>
      <c r="I24" s="56">
        <v>53469.523099999999</v>
      </c>
      <c r="J24" s="57">
        <v>15.096889646961699</v>
      </c>
      <c r="K24" s="56">
        <v>39349.517399999997</v>
      </c>
      <c r="L24" s="57">
        <v>13.3238411341658</v>
      </c>
      <c r="M24" s="57">
        <v>0.35883554953078001</v>
      </c>
      <c r="N24" s="56">
        <v>1928006.5286000001</v>
      </c>
      <c r="O24" s="56">
        <v>66752492.685699999</v>
      </c>
      <c r="P24" s="56">
        <v>32395</v>
      </c>
      <c r="Q24" s="56">
        <v>28872</v>
      </c>
      <c r="R24" s="57">
        <v>12.202133555001399</v>
      </c>
      <c r="S24" s="56">
        <v>10.933037703349299</v>
      </c>
      <c r="T24" s="56">
        <v>10.7147735937933</v>
      </c>
      <c r="U24" s="58">
        <v>1.9963720557656399</v>
      </c>
    </row>
    <row r="25" spans="1:21" ht="12" thickBot="1">
      <c r="A25" s="74"/>
      <c r="B25" s="69" t="s">
        <v>23</v>
      </c>
      <c r="C25" s="70"/>
      <c r="D25" s="56">
        <v>385004.5637</v>
      </c>
      <c r="E25" s="56">
        <v>412988.50209999998</v>
      </c>
      <c r="F25" s="57">
        <v>93.224039347898298</v>
      </c>
      <c r="G25" s="56">
        <v>272953.36729999998</v>
      </c>
      <c r="H25" s="57">
        <v>41.051406512543899</v>
      </c>
      <c r="I25" s="56">
        <v>29497.984799999998</v>
      </c>
      <c r="J25" s="57">
        <v>7.6617234134879402</v>
      </c>
      <c r="K25" s="56">
        <v>20287.160599999999</v>
      </c>
      <c r="L25" s="57">
        <v>7.4324639408835802</v>
      </c>
      <c r="M25" s="57">
        <v>0.45402234357034699</v>
      </c>
      <c r="N25" s="56">
        <v>1910761.7958</v>
      </c>
      <c r="O25" s="56">
        <v>79821630.470100001</v>
      </c>
      <c r="P25" s="56">
        <v>24737</v>
      </c>
      <c r="Q25" s="56">
        <v>21751</v>
      </c>
      <c r="R25" s="57">
        <v>13.7281044549676</v>
      </c>
      <c r="S25" s="56">
        <v>15.5639149330962</v>
      </c>
      <c r="T25" s="56">
        <v>14.749037074157499</v>
      </c>
      <c r="U25" s="58">
        <v>5.2356869235120902</v>
      </c>
    </row>
    <row r="26" spans="1:21" ht="12" thickBot="1">
      <c r="A26" s="74"/>
      <c r="B26" s="69" t="s">
        <v>24</v>
      </c>
      <c r="C26" s="70"/>
      <c r="D26" s="56">
        <v>765255.08259999997</v>
      </c>
      <c r="E26" s="56">
        <v>807465.60699999996</v>
      </c>
      <c r="F26" s="57">
        <v>94.772467825988798</v>
      </c>
      <c r="G26" s="56">
        <v>700830.56869999995</v>
      </c>
      <c r="H26" s="57">
        <v>9.1925947264977204</v>
      </c>
      <c r="I26" s="56">
        <v>128752.6562</v>
      </c>
      <c r="J26" s="57">
        <v>16.824802491027601</v>
      </c>
      <c r="K26" s="56">
        <v>119415.5506</v>
      </c>
      <c r="L26" s="57">
        <v>17.039146968362001</v>
      </c>
      <c r="M26" s="57">
        <v>7.8190030972398003E-2</v>
      </c>
      <c r="N26" s="56">
        <v>4202277.0906999996</v>
      </c>
      <c r="O26" s="56">
        <v>157805787.14230001</v>
      </c>
      <c r="P26" s="56">
        <v>54088</v>
      </c>
      <c r="Q26" s="56">
        <v>48319</v>
      </c>
      <c r="R26" s="57">
        <v>11.9394027194272</v>
      </c>
      <c r="S26" s="56">
        <v>14.1483338744269</v>
      </c>
      <c r="T26" s="56">
        <v>13.737679322833699</v>
      </c>
      <c r="U26" s="58">
        <v>2.9024940691811798</v>
      </c>
    </row>
    <row r="27" spans="1:21" ht="12" thickBot="1">
      <c r="A27" s="74"/>
      <c r="B27" s="69" t="s">
        <v>25</v>
      </c>
      <c r="C27" s="70"/>
      <c r="D27" s="56">
        <v>285432.12560000003</v>
      </c>
      <c r="E27" s="56">
        <v>363492.96059999999</v>
      </c>
      <c r="F27" s="57">
        <v>78.524801451134394</v>
      </c>
      <c r="G27" s="56">
        <v>229728.0931</v>
      </c>
      <c r="H27" s="57">
        <v>24.2478104215805</v>
      </c>
      <c r="I27" s="56">
        <v>77068.131399999998</v>
      </c>
      <c r="J27" s="57">
        <v>27.000510625073101</v>
      </c>
      <c r="K27" s="56">
        <v>63037.029300000002</v>
      </c>
      <c r="L27" s="57">
        <v>27.439843533877301</v>
      </c>
      <c r="M27" s="57">
        <v>0.222585078259708</v>
      </c>
      <c r="N27" s="56">
        <v>1548229.9613000001</v>
      </c>
      <c r="O27" s="56">
        <v>53126694.803900003</v>
      </c>
      <c r="P27" s="56">
        <v>34683</v>
      </c>
      <c r="Q27" s="56">
        <v>31838</v>
      </c>
      <c r="R27" s="57">
        <v>8.9358628054526008</v>
      </c>
      <c r="S27" s="56">
        <v>8.2297415333160302</v>
      </c>
      <c r="T27" s="56">
        <v>8.0218740247503</v>
      </c>
      <c r="U27" s="58">
        <v>2.5258084682761499</v>
      </c>
    </row>
    <row r="28" spans="1:21" ht="12" thickBot="1">
      <c r="A28" s="74"/>
      <c r="B28" s="69" t="s">
        <v>26</v>
      </c>
      <c r="C28" s="70"/>
      <c r="D28" s="56">
        <v>1328598.4025999999</v>
      </c>
      <c r="E28" s="56">
        <v>1209697.2180999999</v>
      </c>
      <c r="F28" s="57">
        <v>109.82900371439599</v>
      </c>
      <c r="G28" s="56">
        <v>933673.07180000003</v>
      </c>
      <c r="H28" s="57">
        <v>42.298031583864301</v>
      </c>
      <c r="I28" s="56">
        <v>64283.008099999999</v>
      </c>
      <c r="J28" s="57">
        <v>4.8384077516728503</v>
      </c>
      <c r="K28" s="56">
        <v>44380.541599999997</v>
      </c>
      <c r="L28" s="57">
        <v>4.7533277911121603</v>
      </c>
      <c r="M28" s="57">
        <v>0.44845028434713802</v>
      </c>
      <c r="N28" s="56">
        <v>6428792.3809000002</v>
      </c>
      <c r="O28" s="56">
        <v>226093803.84009999</v>
      </c>
      <c r="P28" s="56">
        <v>52761</v>
      </c>
      <c r="Q28" s="56">
        <v>46697</v>
      </c>
      <c r="R28" s="57">
        <v>12.985844915090899</v>
      </c>
      <c r="S28" s="56">
        <v>25.1814484676181</v>
      </c>
      <c r="T28" s="56">
        <v>23.168826826134399</v>
      </c>
      <c r="U28" s="58">
        <v>7.9924776530301598</v>
      </c>
    </row>
    <row r="29" spans="1:21" ht="12" thickBot="1">
      <c r="A29" s="74"/>
      <c r="B29" s="69" t="s">
        <v>27</v>
      </c>
      <c r="C29" s="70"/>
      <c r="D29" s="56">
        <v>865945.0379</v>
      </c>
      <c r="E29" s="56">
        <v>912958.31680000003</v>
      </c>
      <c r="F29" s="57">
        <v>94.850446287100397</v>
      </c>
      <c r="G29" s="56">
        <v>676194.82220000005</v>
      </c>
      <c r="H29" s="57">
        <v>28.061471260996601</v>
      </c>
      <c r="I29" s="56">
        <v>137124.31880000001</v>
      </c>
      <c r="J29" s="57">
        <v>15.835221959645301</v>
      </c>
      <c r="K29" s="56">
        <v>98275.286900000006</v>
      </c>
      <c r="L29" s="57">
        <v>14.5335757792793</v>
      </c>
      <c r="M29" s="57">
        <v>0.39530825221126897</v>
      </c>
      <c r="N29" s="56">
        <v>4905925.7611999996</v>
      </c>
      <c r="O29" s="56">
        <v>165084677.84330001</v>
      </c>
      <c r="P29" s="56">
        <v>122351</v>
      </c>
      <c r="Q29" s="56">
        <v>115734</v>
      </c>
      <c r="R29" s="57">
        <v>5.7174209825980196</v>
      </c>
      <c r="S29" s="56">
        <v>7.0775476939297599</v>
      </c>
      <c r="T29" s="56">
        <v>6.9444316354744497</v>
      </c>
      <c r="U29" s="58">
        <v>1.88082177912385</v>
      </c>
    </row>
    <row r="30" spans="1:21" ht="12" thickBot="1">
      <c r="A30" s="74"/>
      <c r="B30" s="69" t="s">
        <v>28</v>
      </c>
      <c r="C30" s="70"/>
      <c r="D30" s="56">
        <v>1284658.632</v>
      </c>
      <c r="E30" s="56">
        <v>1677382.0859999999</v>
      </c>
      <c r="F30" s="57">
        <v>76.587120055841595</v>
      </c>
      <c r="G30" s="56">
        <v>1296363.5671999999</v>
      </c>
      <c r="H30" s="57">
        <v>-0.90290528800352998</v>
      </c>
      <c r="I30" s="56">
        <v>128127.46</v>
      </c>
      <c r="J30" s="57">
        <v>9.9736581227440002</v>
      </c>
      <c r="K30" s="56">
        <v>136919.31479999999</v>
      </c>
      <c r="L30" s="57">
        <v>10.561799040351801</v>
      </c>
      <c r="M30" s="57">
        <v>-6.4211939804419998E-2</v>
      </c>
      <c r="N30" s="56">
        <v>6853702.2407</v>
      </c>
      <c r="O30" s="56">
        <v>260075702.65900001</v>
      </c>
      <c r="P30" s="56">
        <v>87164</v>
      </c>
      <c r="Q30" s="56">
        <v>79766</v>
      </c>
      <c r="R30" s="57">
        <v>9.2746282877416402</v>
      </c>
      <c r="S30" s="56">
        <v>14.7384084254968</v>
      </c>
      <c r="T30" s="56">
        <v>13.9147380575684</v>
      </c>
      <c r="U30" s="58">
        <v>5.5885977925775601</v>
      </c>
    </row>
    <row r="31" spans="1:21" ht="12" thickBot="1">
      <c r="A31" s="74"/>
      <c r="B31" s="69" t="s">
        <v>29</v>
      </c>
      <c r="C31" s="70"/>
      <c r="D31" s="56">
        <v>1018580.0781</v>
      </c>
      <c r="E31" s="56">
        <v>1385280.2997999999</v>
      </c>
      <c r="F31" s="57">
        <v>73.528807003684193</v>
      </c>
      <c r="G31" s="56">
        <v>734305.02269999997</v>
      </c>
      <c r="H31" s="57">
        <v>38.713483717534203</v>
      </c>
      <c r="I31" s="56">
        <v>30631.768700000001</v>
      </c>
      <c r="J31" s="57">
        <v>3.0073009828681001</v>
      </c>
      <c r="K31" s="56">
        <v>23073.094300000001</v>
      </c>
      <c r="L31" s="57">
        <v>3.1421675716123398</v>
      </c>
      <c r="M31" s="57">
        <v>0.327596910137883</v>
      </c>
      <c r="N31" s="56">
        <v>8330874.9329000004</v>
      </c>
      <c r="O31" s="56">
        <v>279442507.23159999</v>
      </c>
      <c r="P31" s="56">
        <v>41011</v>
      </c>
      <c r="Q31" s="56">
        <v>35648</v>
      </c>
      <c r="R31" s="57">
        <v>15.0443222621185</v>
      </c>
      <c r="S31" s="56">
        <v>24.836753019921499</v>
      </c>
      <c r="T31" s="56">
        <v>24.205590647441699</v>
      </c>
      <c r="U31" s="58">
        <v>2.5412435030198299</v>
      </c>
    </row>
    <row r="32" spans="1:21" ht="12" thickBot="1">
      <c r="A32" s="74"/>
      <c r="B32" s="69" t="s">
        <v>30</v>
      </c>
      <c r="C32" s="70"/>
      <c r="D32" s="56">
        <v>139477.80170000001</v>
      </c>
      <c r="E32" s="56">
        <v>139035.15169999999</v>
      </c>
      <c r="F32" s="57">
        <v>100.318372724155</v>
      </c>
      <c r="G32" s="56">
        <v>114636.6127</v>
      </c>
      <c r="H32" s="57">
        <v>21.66950716261</v>
      </c>
      <c r="I32" s="56">
        <v>29380.8302</v>
      </c>
      <c r="J32" s="57">
        <v>21.064879028703501</v>
      </c>
      <c r="K32" s="56">
        <v>29553.047999999999</v>
      </c>
      <c r="L32" s="57">
        <v>25.779763815369598</v>
      </c>
      <c r="M32" s="57">
        <v>-5.8274124550540003E-3</v>
      </c>
      <c r="N32" s="56">
        <v>748891.75840000005</v>
      </c>
      <c r="O32" s="56">
        <v>27210863.954799999</v>
      </c>
      <c r="P32" s="56">
        <v>27314</v>
      </c>
      <c r="Q32" s="56">
        <v>24912</v>
      </c>
      <c r="R32" s="57">
        <v>9.6419396274887603</v>
      </c>
      <c r="S32" s="56">
        <v>5.1064582887896304</v>
      </c>
      <c r="T32" s="56">
        <v>5.0478767260757902</v>
      </c>
      <c r="U32" s="58">
        <v>1.14720535057442</v>
      </c>
    </row>
    <row r="33" spans="1:21" ht="12" thickBot="1">
      <c r="A33" s="74"/>
      <c r="B33" s="69" t="s">
        <v>70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2.3008999999999999</v>
      </c>
      <c r="O33" s="56">
        <v>464.58089999999999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69" t="s">
        <v>79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6">
        <v>1</v>
      </c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234313.30439999999</v>
      </c>
      <c r="E35" s="56">
        <v>258171.4792</v>
      </c>
      <c r="F35" s="57">
        <v>90.758787580282004</v>
      </c>
      <c r="G35" s="56">
        <v>205313.0214</v>
      </c>
      <c r="H35" s="57">
        <v>14.124911709082699</v>
      </c>
      <c r="I35" s="56">
        <v>33412.107100000001</v>
      </c>
      <c r="J35" s="57">
        <v>14.2595859785075</v>
      </c>
      <c r="K35" s="56">
        <v>17561.377</v>
      </c>
      <c r="L35" s="57">
        <v>8.55346479256478</v>
      </c>
      <c r="M35" s="57">
        <v>0.90259038912495304</v>
      </c>
      <c r="N35" s="56">
        <v>1222599.9861999999</v>
      </c>
      <c r="O35" s="56">
        <v>43640840.113700002</v>
      </c>
      <c r="P35" s="56">
        <v>15031</v>
      </c>
      <c r="Q35" s="56">
        <v>13427</v>
      </c>
      <c r="R35" s="57">
        <v>11.9460787964549</v>
      </c>
      <c r="S35" s="56">
        <v>15.5886703745592</v>
      </c>
      <c r="T35" s="56">
        <v>15.1273648618455</v>
      </c>
      <c r="U35" s="58">
        <v>2.9592357887467</v>
      </c>
    </row>
    <row r="36" spans="1:21" ht="12" customHeight="1" thickBot="1">
      <c r="A36" s="74"/>
      <c r="B36" s="69" t="s">
        <v>78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434482.78769999999</v>
      </c>
      <c r="P36" s="59"/>
      <c r="Q36" s="59"/>
      <c r="R36" s="59"/>
      <c r="S36" s="59"/>
      <c r="T36" s="59"/>
      <c r="U36" s="60"/>
    </row>
    <row r="37" spans="1:21" ht="12" customHeight="1" thickBot="1">
      <c r="A37" s="74"/>
      <c r="B37" s="69" t="s">
        <v>64</v>
      </c>
      <c r="C37" s="70"/>
      <c r="D37" s="56">
        <v>405783.89</v>
      </c>
      <c r="E37" s="59"/>
      <c r="F37" s="59"/>
      <c r="G37" s="56">
        <v>62197.47</v>
      </c>
      <c r="H37" s="57">
        <v>552.412212265226</v>
      </c>
      <c r="I37" s="56">
        <v>4317.99</v>
      </c>
      <c r="J37" s="57">
        <v>1.0641107511685599</v>
      </c>
      <c r="K37" s="56">
        <v>2339.09</v>
      </c>
      <c r="L37" s="57">
        <v>3.7607478246301702</v>
      </c>
      <c r="M37" s="57">
        <v>0.84601276564817895</v>
      </c>
      <c r="N37" s="56">
        <v>1020744.73</v>
      </c>
      <c r="O37" s="56">
        <v>36172781</v>
      </c>
      <c r="P37" s="56">
        <v>124</v>
      </c>
      <c r="Q37" s="56">
        <v>116</v>
      </c>
      <c r="R37" s="57">
        <v>6.8965517241379199</v>
      </c>
      <c r="S37" s="56">
        <v>3272.45072580645</v>
      </c>
      <c r="T37" s="56">
        <v>1422.03077586207</v>
      </c>
      <c r="U37" s="58">
        <v>56.545387692227898</v>
      </c>
    </row>
    <row r="38" spans="1:21" ht="12" thickBot="1">
      <c r="A38" s="74"/>
      <c r="B38" s="69" t="s">
        <v>35</v>
      </c>
      <c r="C38" s="70"/>
      <c r="D38" s="56">
        <v>247118.1</v>
      </c>
      <c r="E38" s="59"/>
      <c r="F38" s="59"/>
      <c r="G38" s="56">
        <v>129231.7</v>
      </c>
      <c r="H38" s="57">
        <v>91.220962039499597</v>
      </c>
      <c r="I38" s="56">
        <v>-17138.7</v>
      </c>
      <c r="J38" s="57">
        <v>-6.9354288496067298</v>
      </c>
      <c r="K38" s="56">
        <v>-10857.49</v>
      </c>
      <c r="L38" s="57">
        <v>-8.4015686553686102</v>
      </c>
      <c r="M38" s="57">
        <v>0.57851400277596399</v>
      </c>
      <c r="N38" s="56">
        <v>1000154.85</v>
      </c>
      <c r="O38" s="56">
        <v>89461252.370000005</v>
      </c>
      <c r="P38" s="56">
        <v>114</v>
      </c>
      <c r="Q38" s="56">
        <v>91</v>
      </c>
      <c r="R38" s="57">
        <v>25.274725274725299</v>
      </c>
      <c r="S38" s="56">
        <v>2167.7026315789499</v>
      </c>
      <c r="T38" s="56">
        <v>1596.40868131868</v>
      </c>
      <c r="U38" s="58">
        <v>26.354811861077899</v>
      </c>
    </row>
    <row r="39" spans="1:21" ht="12" thickBot="1">
      <c r="A39" s="74"/>
      <c r="B39" s="69" t="s">
        <v>36</v>
      </c>
      <c r="C39" s="70"/>
      <c r="D39" s="56">
        <v>204065.8</v>
      </c>
      <c r="E39" s="59"/>
      <c r="F39" s="59"/>
      <c r="G39" s="56">
        <v>304182.96000000002</v>
      </c>
      <c r="H39" s="57">
        <v>-32.913467605154501</v>
      </c>
      <c r="I39" s="56">
        <v>705.89</v>
      </c>
      <c r="J39" s="57">
        <v>0.34591293592556899</v>
      </c>
      <c r="K39" s="56">
        <v>-19804.009999999998</v>
      </c>
      <c r="L39" s="57">
        <v>-6.5105586453626501</v>
      </c>
      <c r="M39" s="57">
        <v>-1.03564379133317</v>
      </c>
      <c r="N39" s="56">
        <v>1837243.79</v>
      </c>
      <c r="O39" s="56">
        <v>86231068.319999993</v>
      </c>
      <c r="P39" s="56">
        <v>84</v>
      </c>
      <c r="Q39" s="56">
        <v>87</v>
      </c>
      <c r="R39" s="57">
        <v>-3.44827586206896</v>
      </c>
      <c r="S39" s="56">
        <v>2429.3547619047599</v>
      </c>
      <c r="T39" s="56">
        <v>2382.7685057471299</v>
      </c>
      <c r="U39" s="58">
        <v>1.9176390738876301</v>
      </c>
    </row>
    <row r="40" spans="1:21" ht="12" thickBot="1">
      <c r="A40" s="74"/>
      <c r="B40" s="69" t="s">
        <v>37</v>
      </c>
      <c r="C40" s="70"/>
      <c r="D40" s="56">
        <v>336997.62</v>
      </c>
      <c r="E40" s="59"/>
      <c r="F40" s="59"/>
      <c r="G40" s="56">
        <v>172000.18</v>
      </c>
      <c r="H40" s="57">
        <v>95.928643795605296</v>
      </c>
      <c r="I40" s="56">
        <v>-64474.84</v>
      </c>
      <c r="J40" s="57">
        <v>-19.132135117156</v>
      </c>
      <c r="K40" s="56">
        <v>-32186.95</v>
      </c>
      <c r="L40" s="57">
        <v>-18.713323439545199</v>
      </c>
      <c r="M40" s="57">
        <v>1.00313605358694</v>
      </c>
      <c r="N40" s="56">
        <v>1255381.6299999999</v>
      </c>
      <c r="O40" s="56">
        <v>62740620.630000003</v>
      </c>
      <c r="P40" s="56">
        <v>174</v>
      </c>
      <c r="Q40" s="56">
        <v>135</v>
      </c>
      <c r="R40" s="57">
        <v>28.8888888888889</v>
      </c>
      <c r="S40" s="56">
        <v>1936.7679310344799</v>
      </c>
      <c r="T40" s="56">
        <v>1539.4442222222201</v>
      </c>
      <c r="U40" s="58">
        <v>20.5147814792678</v>
      </c>
    </row>
    <row r="41" spans="1:21" ht="12" thickBot="1">
      <c r="A41" s="74"/>
      <c r="B41" s="69" t="s">
        <v>66</v>
      </c>
      <c r="C41" s="70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0.05</v>
      </c>
      <c r="O41" s="56">
        <v>1380.9</v>
      </c>
      <c r="P41" s="59"/>
      <c r="Q41" s="56">
        <v>2</v>
      </c>
      <c r="R41" s="59"/>
      <c r="S41" s="59"/>
      <c r="T41" s="56">
        <v>2.5000000000000001E-2</v>
      </c>
      <c r="U41" s="60"/>
    </row>
    <row r="42" spans="1:21" ht="12" customHeight="1" thickBot="1">
      <c r="A42" s="74"/>
      <c r="B42" s="69" t="s">
        <v>32</v>
      </c>
      <c r="C42" s="70"/>
      <c r="D42" s="56">
        <v>26277.777399999999</v>
      </c>
      <c r="E42" s="59"/>
      <c r="F42" s="59"/>
      <c r="G42" s="56">
        <v>119056.4106</v>
      </c>
      <c r="H42" s="57">
        <v>-77.928296958080793</v>
      </c>
      <c r="I42" s="56">
        <v>1682.6660999999999</v>
      </c>
      <c r="J42" s="57">
        <v>6.4033805994566402</v>
      </c>
      <c r="K42" s="56">
        <v>6821.9669999999996</v>
      </c>
      <c r="L42" s="57">
        <v>5.7300291228501097</v>
      </c>
      <c r="M42" s="57">
        <v>-0.75334590448766503</v>
      </c>
      <c r="N42" s="56">
        <v>226495.72649999999</v>
      </c>
      <c r="O42" s="56">
        <v>16512978.1938</v>
      </c>
      <c r="P42" s="56">
        <v>78</v>
      </c>
      <c r="Q42" s="56">
        <v>59</v>
      </c>
      <c r="R42" s="57">
        <v>32.203389830508499</v>
      </c>
      <c r="S42" s="56">
        <v>336.89458205128199</v>
      </c>
      <c r="T42" s="56">
        <v>380.16804067796602</v>
      </c>
      <c r="U42" s="58">
        <v>-12.8448069313555</v>
      </c>
    </row>
    <row r="43" spans="1:21" ht="12" thickBot="1">
      <c r="A43" s="74"/>
      <c r="B43" s="69" t="s">
        <v>33</v>
      </c>
      <c r="C43" s="70"/>
      <c r="D43" s="56">
        <v>359972.11129999999</v>
      </c>
      <c r="E43" s="56">
        <v>1212181.7076999999</v>
      </c>
      <c r="F43" s="57">
        <v>29.696217078132001</v>
      </c>
      <c r="G43" s="56">
        <v>337052.43670000002</v>
      </c>
      <c r="H43" s="57">
        <v>6.8000323108181799</v>
      </c>
      <c r="I43" s="56">
        <v>16099.645500000001</v>
      </c>
      <c r="J43" s="57">
        <v>4.4724702260566502</v>
      </c>
      <c r="K43" s="56">
        <v>19150.194299999999</v>
      </c>
      <c r="L43" s="57">
        <v>5.6816661785611098</v>
      </c>
      <c r="M43" s="57">
        <v>-0.15929597121633399</v>
      </c>
      <c r="N43" s="56">
        <v>2765971.8243</v>
      </c>
      <c r="O43" s="56">
        <v>107344997.7172</v>
      </c>
      <c r="P43" s="56">
        <v>1723</v>
      </c>
      <c r="Q43" s="56">
        <v>1968</v>
      </c>
      <c r="R43" s="57">
        <v>-12.449186991869899</v>
      </c>
      <c r="S43" s="56">
        <v>208.92171288450399</v>
      </c>
      <c r="T43" s="56">
        <v>248.43713262195101</v>
      </c>
      <c r="U43" s="58">
        <v>-18.913984186647198</v>
      </c>
    </row>
    <row r="44" spans="1:21" ht="12" thickBot="1">
      <c r="A44" s="74"/>
      <c r="B44" s="69" t="s">
        <v>38</v>
      </c>
      <c r="C44" s="70"/>
      <c r="D44" s="56">
        <v>157984.69</v>
      </c>
      <c r="E44" s="59"/>
      <c r="F44" s="59"/>
      <c r="G44" s="56">
        <v>53269.26</v>
      </c>
      <c r="H44" s="57">
        <v>196.57759465778199</v>
      </c>
      <c r="I44" s="56">
        <v>-20816.82</v>
      </c>
      <c r="J44" s="57">
        <v>-13.1764793158122</v>
      </c>
      <c r="K44" s="56">
        <v>-6417.1</v>
      </c>
      <c r="L44" s="57">
        <v>-12.0465349058725</v>
      </c>
      <c r="M44" s="57">
        <v>2.24396066759128</v>
      </c>
      <c r="N44" s="56">
        <v>513600.32</v>
      </c>
      <c r="O44" s="56">
        <v>42096209.689999998</v>
      </c>
      <c r="P44" s="56">
        <v>106</v>
      </c>
      <c r="Q44" s="56">
        <v>67</v>
      </c>
      <c r="R44" s="57">
        <v>58.208955223880601</v>
      </c>
      <c r="S44" s="56">
        <v>1490.42160377358</v>
      </c>
      <c r="T44" s="56">
        <v>1206.8131343283601</v>
      </c>
      <c r="U44" s="58">
        <v>19.0287411781446</v>
      </c>
    </row>
    <row r="45" spans="1:21" ht="12" thickBot="1">
      <c r="A45" s="74"/>
      <c r="B45" s="69" t="s">
        <v>39</v>
      </c>
      <c r="C45" s="70"/>
      <c r="D45" s="56">
        <v>61692.35</v>
      </c>
      <c r="E45" s="59"/>
      <c r="F45" s="59"/>
      <c r="G45" s="56">
        <v>52143.57</v>
      </c>
      <c r="H45" s="57">
        <v>18.312478412966399</v>
      </c>
      <c r="I45" s="56">
        <v>8450.01</v>
      </c>
      <c r="J45" s="57">
        <v>13.6970142975588</v>
      </c>
      <c r="K45" s="56">
        <v>7048.88</v>
      </c>
      <c r="L45" s="57">
        <v>13.5182151893321</v>
      </c>
      <c r="M45" s="57">
        <v>0.198773422160684</v>
      </c>
      <c r="N45" s="56">
        <v>283398.40999999997</v>
      </c>
      <c r="O45" s="56">
        <v>18126319.07</v>
      </c>
      <c r="P45" s="56">
        <v>62</v>
      </c>
      <c r="Q45" s="56">
        <v>38</v>
      </c>
      <c r="R45" s="57">
        <v>63.157894736842103</v>
      </c>
      <c r="S45" s="56">
        <v>995.03790322580596</v>
      </c>
      <c r="T45" s="56">
        <v>873.84236842105304</v>
      </c>
      <c r="U45" s="58">
        <v>12.179991778388599</v>
      </c>
    </row>
    <row r="46" spans="1:21" ht="12" thickBot="1">
      <c r="A46" s="74"/>
      <c r="B46" s="69" t="s">
        <v>72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-2123.3330999999998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15232.395500000001</v>
      </c>
      <c r="E47" s="62"/>
      <c r="F47" s="62"/>
      <c r="G47" s="61">
        <v>9066.1787999999997</v>
      </c>
      <c r="H47" s="63">
        <v>68.013402735891304</v>
      </c>
      <c r="I47" s="61">
        <v>673.48249999999996</v>
      </c>
      <c r="J47" s="63">
        <v>4.4213827037250999</v>
      </c>
      <c r="K47" s="61">
        <v>872.85950000000003</v>
      </c>
      <c r="L47" s="63">
        <v>9.6276448904802105</v>
      </c>
      <c r="M47" s="63">
        <v>-0.22841820476262201</v>
      </c>
      <c r="N47" s="61">
        <v>75264.551999999996</v>
      </c>
      <c r="O47" s="61">
        <v>5875314.0739000002</v>
      </c>
      <c r="P47" s="61">
        <v>7</v>
      </c>
      <c r="Q47" s="61">
        <v>12</v>
      </c>
      <c r="R47" s="63">
        <v>-41.6666666666667</v>
      </c>
      <c r="S47" s="61">
        <v>2176.0565000000001</v>
      </c>
      <c r="T47" s="61">
        <v>1038.170975</v>
      </c>
      <c r="U47" s="64">
        <v>52.291175573795996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F40" sqref="F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99027</v>
      </c>
      <c r="D2" s="37">
        <v>660797.05324188003</v>
      </c>
      <c r="E2" s="37">
        <v>533394.27133418794</v>
      </c>
      <c r="F2" s="37">
        <v>127400.833189743</v>
      </c>
      <c r="G2" s="37">
        <v>533394.27133418794</v>
      </c>
      <c r="H2" s="37">
        <v>0.192799299385744</v>
      </c>
    </row>
    <row r="3" spans="1:8">
      <c r="A3" s="37">
        <v>2</v>
      </c>
      <c r="B3" s="37">
        <v>13</v>
      </c>
      <c r="C3" s="37">
        <v>14827.191999999999</v>
      </c>
      <c r="D3" s="37">
        <v>121235.625950427</v>
      </c>
      <c r="E3" s="37">
        <v>96558.438798290605</v>
      </c>
      <c r="F3" s="37">
        <v>24672.4215965812</v>
      </c>
      <c r="G3" s="37">
        <v>96558.438798290605</v>
      </c>
      <c r="H3" s="37">
        <v>0.203516014950471</v>
      </c>
    </row>
    <row r="4" spans="1:8">
      <c r="A4" s="37">
        <v>3</v>
      </c>
      <c r="B4" s="37">
        <v>14</v>
      </c>
      <c r="C4" s="37">
        <v>139596</v>
      </c>
      <c r="D4" s="37">
        <v>165788.455920437</v>
      </c>
      <c r="E4" s="37">
        <v>119162.612423395</v>
      </c>
      <c r="F4" s="37">
        <v>46565.8947790936</v>
      </c>
      <c r="G4" s="37">
        <v>119162.612423395</v>
      </c>
      <c r="H4" s="37">
        <v>0.28097697592966903</v>
      </c>
    </row>
    <row r="5" spans="1:8">
      <c r="A5" s="37">
        <v>4</v>
      </c>
      <c r="B5" s="37">
        <v>15</v>
      </c>
      <c r="C5" s="37">
        <v>3637</v>
      </c>
      <c r="D5" s="37">
        <v>53111.895249194502</v>
      </c>
      <c r="E5" s="37">
        <v>43423.447102261598</v>
      </c>
      <c r="F5" s="37">
        <v>9688.4481469329094</v>
      </c>
      <c r="G5" s="37">
        <v>43423.447102261598</v>
      </c>
      <c r="H5" s="37">
        <v>0.18241578654792701</v>
      </c>
    </row>
    <row r="6" spans="1:8">
      <c r="A6" s="37">
        <v>5</v>
      </c>
      <c r="B6" s="37">
        <v>16</v>
      </c>
      <c r="C6" s="37">
        <v>2736</v>
      </c>
      <c r="D6" s="37">
        <v>153464.237515385</v>
      </c>
      <c r="E6" s="37">
        <v>143483.054947008</v>
      </c>
      <c r="F6" s="37">
        <v>9838.0714572649595</v>
      </c>
      <c r="G6" s="37">
        <v>143483.054947008</v>
      </c>
      <c r="H6" s="37">
        <v>6.4166443907567997E-2</v>
      </c>
    </row>
    <row r="7" spans="1:8">
      <c r="A7" s="37">
        <v>6</v>
      </c>
      <c r="B7" s="37">
        <v>17</v>
      </c>
      <c r="C7" s="37">
        <v>27270</v>
      </c>
      <c r="D7" s="37">
        <v>294885.88540000003</v>
      </c>
      <c r="E7" s="37">
        <v>262194.85955042701</v>
      </c>
      <c r="F7" s="37">
        <v>32644.709610256399</v>
      </c>
      <c r="G7" s="37">
        <v>262194.85955042701</v>
      </c>
      <c r="H7" s="37">
        <v>0.11072024593980299</v>
      </c>
    </row>
    <row r="8" spans="1:8">
      <c r="A8" s="37">
        <v>7</v>
      </c>
      <c r="B8" s="37">
        <v>18</v>
      </c>
      <c r="C8" s="37">
        <v>59135</v>
      </c>
      <c r="D8" s="37">
        <v>129469.602287179</v>
      </c>
      <c r="E8" s="37">
        <v>112253.71033931601</v>
      </c>
      <c r="F8" s="37">
        <v>17208.088529059802</v>
      </c>
      <c r="G8" s="37">
        <v>112253.71033931601</v>
      </c>
      <c r="H8" s="37">
        <v>0.13292020255763101</v>
      </c>
    </row>
    <row r="9" spans="1:8">
      <c r="A9" s="37">
        <v>8</v>
      </c>
      <c r="B9" s="37">
        <v>19</v>
      </c>
      <c r="C9" s="37">
        <v>51912</v>
      </c>
      <c r="D9" s="37">
        <v>133447.17251623899</v>
      </c>
      <c r="E9" s="37">
        <v>142715.34006239299</v>
      </c>
      <c r="F9" s="37">
        <v>-9285.2615632478592</v>
      </c>
      <c r="G9" s="37">
        <v>142715.34006239299</v>
      </c>
      <c r="H9" s="37">
        <v>-6.95889687519545E-2</v>
      </c>
    </row>
    <row r="10" spans="1:8">
      <c r="A10" s="37">
        <v>9</v>
      </c>
      <c r="B10" s="37">
        <v>21</v>
      </c>
      <c r="C10" s="37">
        <v>322536</v>
      </c>
      <c r="D10" s="37">
        <v>1218772.1653787701</v>
      </c>
      <c r="E10" s="37">
        <v>1217798.31783333</v>
      </c>
      <c r="F10" s="37">
        <v>-12269.534347008501</v>
      </c>
      <c r="G10" s="37">
        <v>1217798.31783333</v>
      </c>
      <c r="H10" s="37">
        <v>-1.01777199475285E-2</v>
      </c>
    </row>
    <row r="11" spans="1:8">
      <c r="A11" s="37">
        <v>10</v>
      </c>
      <c r="B11" s="37">
        <v>22</v>
      </c>
      <c r="C11" s="37">
        <v>50691.779000000002</v>
      </c>
      <c r="D11" s="37">
        <v>728267.48285384604</v>
      </c>
      <c r="E11" s="37">
        <v>663668.82350512804</v>
      </c>
      <c r="F11" s="37">
        <v>64596.941400000003</v>
      </c>
      <c r="G11" s="37">
        <v>663668.82350512804</v>
      </c>
      <c r="H11" s="37">
        <v>8.8699681507636297E-2</v>
      </c>
    </row>
    <row r="12" spans="1:8">
      <c r="A12" s="37">
        <v>11</v>
      </c>
      <c r="B12" s="37">
        <v>23</v>
      </c>
      <c r="C12" s="37">
        <v>272064.522</v>
      </c>
      <c r="D12" s="37">
        <v>2166128.12081197</v>
      </c>
      <c r="E12" s="37">
        <v>1911536.71821709</v>
      </c>
      <c r="F12" s="37">
        <v>254472.32191111101</v>
      </c>
      <c r="G12" s="37">
        <v>1911536.71821709</v>
      </c>
      <c r="H12" s="37">
        <v>0.117484422824038</v>
      </c>
    </row>
    <row r="13" spans="1:8">
      <c r="A13" s="37">
        <v>12</v>
      </c>
      <c r="B13" s="37">
        <v>24</v>
      </c>
      <c r="C13" s="37">
        <v>17519</v>
      </c>
      <c r="D13" s="37">
        <v>537357.02687094</v>
      </c>
      <c r="E13" s="37">
        <v>506568.68448974303</v>
      </c>
      <c r="F13" s="37">
        <v>30759.282552136799</v>
      </c>
      <c r="G13" s="37">
        <v>506568.68448974303</v>
      </c>
      <c r="H13" s="37">
        <v>5.7244894066233003E-2</v>
      </c>
    </row>
    <row r="14" spans="1:8">
      <c r="A14" s="37">
        <v>13</v>
      </c>
      <c r="B14" s="37">
        <v>25</v>
      </c>
      <c r="C14" s="37">
        <v>102936</v>
      </c>
      <c r="D14" s="37">
        <v>1246335.53069149</v>
      </c>
      <c r="E14" s="37">
        <v>1163159.5404000001</v>
      </c>
      <c r="F14" s="37">
        <v>83083.127800000002</v>
      </c>
      <c r="G14" s="37">
        <v>1163159.5404000001</v>
      </c>
      <c r="H14" s="37">
        <v>6.6666893952523995E-2</v>
      </c>
    </row>
    <row r="15" spans="1:8">
      <c r="A15" s="37">
        <v>14</v>
      </c>
      <c r="B15" s="37">
        <v>26</v>
      </c>
      <c r="C15" s="37">
        <v>82000</v>
      </c>
      <c r="D15" s="37">
        <v>423412.08697941899</v>
      </c>
      <c r="E15" s="37">
        <v>369360.45598559099</v>
      </c>
      <c r="F15" s="37">
        <v>54042.321561863697</v>
      </c>
      <c r="G15" s="37">
        <v>369360.45598559099</v>
      </c>
      <c r="H15" s="37">
        <v>0.127638089374146</v>
      </c>
    </row>
    <row r="16" spans="1:8">
      <c r="A16" s="37">
        <v>15</v>
      </c>
      <c r="B16" s="37">
        <v>27</v>
      </c>
      <c r="C16" s="37">
        <v>216649.12299999999</v>
      </c>
      <c r="D16" s="37">
        <v>1652675.2882014101</v>
      </c>
      <c r="E16" s="37">
        <v>1540544.2183274101</v>
      </c>
      <c r="F16" s="37">
        <v>112121.642523569</v>
      </c>
      <c r="G16" s="37">
        <v>1540544.2183274101</v>
      </c>
      <c r="H16" s="37">
        <v>6.7842898664244006E-2</v>
      </c>
    </row>
    <row r="17" spans="1:8">
      <c r="A17" s="37">
        <v>16</v>
      </c>
      <c r="B17" s="37">
        <v>29</v>
      </c>
      <c r="C17" s="37">
        <v>217200</v>
      </c>
      <c r="D17" s="37">
        <v>2784234.9453752101</v>
      </c>
      <c r="E17" s="37">
        <v>2679647.8823111099</v>
      </c>
      <c r="F17" s="37">
        <v>97010.251098290595</v>
      </c>
      <c r="G17" s="37">
        <v>2679647.8823111099</v>
      </c>
      <c r="H17" s="37">
        <v>3.4937772832399003E-2</v>
      </c>
    </row>
    <row r="18" spans="1:8">
      <c r="A18" s="37">
        <v>17</v>
      </c>
      <c r="B18" s="37">
        <v>31</v>
      </c>
      <c r="C18" s="37">
        <v>39148.034</v>
      </c>
      <c r="D18" s="37">
        <v>354175.952041101</v>
      </c>
      <c r="E18" s="37">
        <v>300706.22801139299</v>
      </c>
      <c r="F18" s="37">
        <v>53469.724029707802</v>
      </c>
      <c r="G18" s="37">
        <v>300706.22801139299</v>
      </c>
      <c r="H18" s="37">
        <v>0.15096938039289201</v>
      </c>
    </row>
    <row r="19" spans="1:8">
      <c r="A19" s="37">
        <v>18</v>
      </c>
      <c r="B19" s="37">
        <v>32</v>
      </c>
      <c r="C19" s="37">
        <v>19701.37</v>
      </c>
      <c r="D19" s="37">
        <v>385004.56606280198</v>
      </c>
      <c r="E19" s="37">
        <v>355506.58902119799</v>
      </c>
      <c r="F19" s="37">
        <v>29497.8275416039</v>
      </c>
      <c r="G19" s="37">
        <v>355506.58902119799</v>
      </c>
      <c r="H19" s="37">
        <v>7.6616854957019004E-2</v>
      </c>
    </row>
    <row r="20" spans="1:8">
      <c r="A20" s="37">
        <v>19</v>
      </c>
      <c r="B20" s="37">
        <v>33</v>
      </c>
      <c r="C20" s="37">
        <v>72602.383000000002</v>
      </c>
      <c r="D20" s="37">
        <v>765255.15249534801</v>
      </c>
      <c r="E20" s="37">
        <v>636502.44322257803</v>
      </c>
      <c r="F20" s="37">
        <v>128746.974482982</v>
      </c>
      <c r="G20" s="37">
        <v>636502.44322257803</v>
      </c>
      <c r="H20" s="37">
        <v>0.168241845735738</v>
      </c>
    </row>
    <row r="21" spans="1:8">
      <c r="A21" s="37">
        <v>20</v>
      </c>
      <c r="B21" s="37">
        <v>34</v>
      </c>
      <c r="C21" s="37">
        <v>49543.567000000003</v>
      </c>
      <c r="D21" s="37">
        <v>285431.85904503398</v>
      </c>
      <c r="E21" s="37">
        <v>208363.98150691399</v>
      </c>
      <c r="F21" s="37">
        <v>77066.8771962397</v>
      </c>
      <c r="G21" s="37">
        <v>208363.98150691399</v>
      </c>
      <c r="H21" s="37">
        <v>0.27000191060767098</v>
      </c>
    </row>
    <row r="22" spans="1:8">
      <c r="A22" s="37">
        <v>21</v>
      </c>
      <c r="B22" s="37">
        <v>35</v>
      </c>
      <c r="C22" s="37">
        <v>44793.800999999999</v>
      </c>
      <c r="D22" s="37">
        <v>1328599.9334601799</v>
      </c>
      <c r="E22" s="37">
        <v>1264315.3851415899</v>
      </c>
      <c r="F22" s="37">
        <v>64263.426118584102</v>
      </c>
      <c r="G22" s="37">
        <v>1264315.3851415899</v>
      </c>
      <c r="H22" s="37">
        <v>4.8370051948690401E-2</v>
      </c>
    </row>
    <row r="23" spans="1:8">
      <c r="A23" s="37">
        <v>22</v>
      </c>
      <c r="B23" s="37">
        <v>36</v>
      </c>
      <c r="C23" s="37">
        <v>194960.595</v>
      </c>
      <c r="D23" s="37">
        <v>865945.03896991198</v>
      </c>
      <c r="E23" s="37">
        <v>728820.75551982794</v>
      </c>
      <c r="F23" s="37">
        <v>137120.79675008301</v>
      </c>
      <c r="G23" s="37">
        <v>728820.75551982794</v>
      </c>
      <c r="H23" s="37">
        <v>0.15834878969676999</v>
      </c>
    </row>
    <row r="24" spans="1:8">
      <c r="A24" s="37">
        <v>23</v>
      </c>
      <c r="B24" s="37">
        <v>37</v>
      </c>
      <c r="C24" s="37">
        <v>181293.51199999999</v>
      </c>
      <c r="D24" s="37">
        <v>1284658.6546539799</v>
      </c>
      <c r="E24" s="37">
        <v>1156531.1803985799</v>
      </c>
      <c r="F24" s="37">
        <v>128123.118060714</v>
      </c>
      <c r="G24" s="37">
        <v>1156531.1803985799</v>
      </c>
      <c r="H24" s="37">
        <v>9.9733537819765503E-2</v>
      </c>
    </row>
    <row r="25" spans="1:8">
      <c r="A25" s="37">
        <v>24</v>
      </c>
      <c r="B25" s="37">
        <v>38</v>
      </c>
      <c r="C25" s="37">
        <v>215889.326</v>
      </c>
      <c r="D25" s="37">
        <v>1018579.99822124</v>
      </c>
      <c r="E25" s="37">
        <v>987948.26590708003</v>
      </c>
      <c r="F25" s="37">
        <v>30621.5597477876</v>
      </c>
      <c r="G25" s="37">
        <v>987948.26590708003</v>
      </c>
      <c r="H25" s="37">
        <v>3.0063289699456899E-2</v>
      </c>
    </row>
    <row r="26" spans="1:8">
      <c r="A26" s="37">
        <v>25</v>
      </c>
      <c r="B26" s="37">
        <v>39</v>
      </c>
      <c r="C26" s="37">
        <v>90493.998000000007</v>
      </c>
      <c r="D26" s="37">
        <v>139477.66422341001</v>
      </c>
      <c r="E26" s="37">
        <v>110096.978892656</v>
      </c>
      <c r="F26" s="37">
        <v>29380.172056417199</v>
      </c>
      <c r="G26" s="37">
        <v>110096.978892656</v>
      </c>
      <c r="H26" s="37">
        <v>0.210645054451568</v>
      </c>
    </row>
    <row r="27" spans="1:8">
      <c r="A27" s="37">
        <v>26</v>
      </c>
      <c r="B27" s="37">
        <v>42</v>
      </c>
      <c r="C27" s="37">
        <v>10652.67</v>
      </c>
      <c r="D27" s="37">
        <v>234313.3026</v>
      </c>
      <c r="E27" s="37">
        <v>200901.19579999999</v>
      </c>
      <c r="F27" s="37">
        <v>33410.556400000001</v>
      </c>
      <c r="G27" s="37">
        <v>200901.19579999999</v>
      </c>
      <c r="H27" s="37">
        <v>0.142590186306498</v>
      </c>
    </row>
    <row r="28" spans="1:8">
      <c r="A28" s="37">
        <v>27</v>
      </c>
      <c r="B28" s="37">
        <v>75</v>
      </c>
      <c r="C28" s="37">
        <v>82</v>
      </c>
      <c r="D28" s="37">
        <v>26277.777777777799</v>
      </c>
      <c r="E28" s="37">
        <v>24595.111111111099</v>
      </c>
      <c r="F28" s="37">
        <v>1682.6666666666699</v>
      </c>
      <c r="G28" s="37">
        <v>24595.111111111099</v>
      </c>
      <c r="H28" s="37">
        <v>6.40338266384778E-2</v>
      </c>
    </row>
    <row r="29" spans="1:8">
      <c r="A29" s="37">
        <v>28</v>
      </c>
      <c r="B29" s="37">
        <v>76</v>
      </c>
      <c r="C29" s="37">
        <v>1798</v>
      </c>
      <c r="D29" s="37">
        <v>359972.10533162398</v>
      </c>
      <c r="E29" s="37">
        <v>343872.46737435902</v>
      </c>
      <c r="F29" s="37">
        <v>16099.637957265</v>
      </c>
      <c r="G29" s="37">
        <v>343872.46737435902</v>
      </c>
      <c r="H29" s="37">
        <v>4.4724682048441503E-2</v>
      </c>
    </row>
    <row r="30" spans="1:8">
      <c r="A30" s="37">
        <v>29</v>
      </c>
      <c r="B30" s="37">
        <v>99</v>
      </c>
      <c r="C30" s="37">
        <v>7</v>
      </c>
      <c r="D30" s="37">
        <v>15232.3954315105</v>
      </c>
      <c r="E30" s="37">
        <v>14558.9129717873</v>
      </c>
      <c r="F30" s="37">
        <v>673.48245972316795</v>
      </c>
      <c r="G30" s="37">
        <v>14558.9129717873</v>
      </c>
      <c r="H30" s="37">
        <v>4.42138245918937E-2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32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258</v>
      </c>
      <c r="D34" s="34">
        <v>405783.89</v>
      </c>
      <c r="E34" s="34">
        <v>401465.9</v>
      </c>
      <c r="F34" s="30"/>
      <c r="G34" s="30"/>
      <c r="H34" s="30"/>
    </row>
    <row r="35" spans="1:8">
      <c r="A35" s="30"/>
      <c r="B35" s="33">
        <v>71</v>
      </c>
      <c r="C35" s="34">
        <v>106</v>
      </c>
      <c r="D35" s="34">
        <v>247118.1</v>
      </c>
      <c r="E35" s="34">
        <v>264256.8</v>
      </c>
      <c r="F35" s="30"/>
      <c r="G35" s="30"/>
      <c r="H35" s="30"/>
    </row>
    <row r="36" spans="1:8">
      <c r="A36" s="30"/>
      <c r="B36" s="33">
        <v>72</v>
      </c>
      <c r="C36" s="34">
        <v>74</v>
      </c>
      <c r="D36" s="34">
        <v>204065.8</v>
      </c>
      <c r="E36" s="34">
        <v>203359.91</v>
      </c>
      <c r="F36" s="30"/>
      <c r="G36" s="30"/>
      <c r="H36" s="30"/>
    </row>
    <row r="37" spans="1:8">
      <c r="A37" s="30"/>
      <c r="B37" s="33">
        <v>73</v>
      </c>
      <c r="C37" s="34">
        <v>164</v>
      </c>
      <c r="D37" s="34">
        <v>336997.62</v>
      </c>
      <c r="E37" s="34">
        <v>401472.46</v>
      </c>
      <c r="F37" s="30"/>
      <c r="G37" s="30"/>
      <c r="H37" s="30"/>
    </row>
    <row r="38" spans="1:8">
      <c r="A38" s="30"/>
      <c r="B38" s="33">
        <v>77</v>
      </c>
      <c r="C38" s="34">
        <v>96</v>
      </c>
      <c r="D38" s="34">
        <v>157984.69</v>
      </c>
      <c r="E38" s="34">
        <v>178801.51</v>
      </c>
      <c r="F38" s="30"/>
      <c r="G38" s="30"/>
      <c r="H38" s="30"/>
    </row>
    <row r="39" spans="1:8">
      <c r="A39" s="30"/>
      <c r="B39" s="33">
        <v>78</v>
      </c>
      <c r="C39" s="34">
        <v>56</v>
      </c>
      <c r="D39" s="34">
        <v>61692.35</v>
      </c>
      <c r="E39" s="34">
        <v>53242.34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2016-08-08T00:31:21Z</dcterms:modified>
</cp:coreProperties>
</file>