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<sst xmlns="http://schemas.openxmlformats.org/spreadsheetml/2006/main" count="121" uniqueCount="80">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</sst>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21367920.8803</v>
      </c>
      <c r="F3" s="25">
        <f>RA!I7</f>
        <v>1750028.0018</v>
      </c>
      <c r="G3" s="16">
        <f>SUM(G4:G42)</f>
        <v>19617892.878499996</v>
      </c>
      <c r="H3" s="27">
        <f>RA!J7</f>
        <v>8.1899779187849102</v>
      </c>
      <c r="I3" s="20">
        <f>SUM(I4:I42)</f>
        <v>21367927.656998217</v>
      </c>
      <c r="J3" s="21">
        <f>SUM(J4:J42)</f>
        <v>19617892.921715427</v>
      </c>
      <c r="K3" s="22">
        <f>E3-I3</f>
        <v>-6.7766982167959213</v>
      </c>
      <c r="L3" s="22">
        <f>G3-J3</f>
        <v>-4.3215431272983551E-2</v>
      </c>
    </row>
    <row r="4" spans="1:13">
      <c r="A4" s="68">
        <f>RA!A8</f>
        <v>42589</v>
      </c>
      <c r="B4" s="12">
        <v>12</v>
      </c>
      <c r="C4" s="66" t="s">
        <v>6</v>
      </c>
      <c r="D4" s="66"/>
      <c r="E4" s="15">
        <f>VLOOKUP(C4,RA!B8:D35,3,0)</f>
        <v>709769.53200000001</v>
      </c>
      <c r="F4" s="25">
        <f>VLOOKUP(C4,RA!B8:I38,8,0)</f>
        <v>136868.71</v>
      </c>
      <c r="G4" s="16">
        <f t="shared" ref="G4:G42" si="0">E4-F4</f>
        <v>572900.82200000004</v>
      </c>
      <c r="H4" s="27">
        <f>RA!J8</f>
        <v>19.283542590836401</v>
      </c>
      <c r="I4" s="20">
        <f>VLOOKUP(B4,RMS!B:D,3,FALSE)</f>
        <v>709770.25868717895</v>
      </c>
      <c r="J4" s="21">
        <f>VLOOKUP(B4,RMS!B:E,4,FALSE)</f>
        <v>572900.83472136699</v>
      </c>
      <c r="K4" s="22">
        <f t="shared" ref="K4:K42" si="1">E4-I4</f>
        <v>-0.7266871789470315</v>
      </c>
      <c r="L4" s="22">
        <f t="shared" ref="L4:L42" si="2">G4-J4</f>
        <v>-1.2721366947516799E-2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134803.37400000001</v>
      </c>
      <c r="F5" s="25">
        <f>VLOOKUP(C5,RA!B9:I39,8,0)</f>
        <v>26922.422500000001</v>
      </c>
      <c r="G5" s="16">
        <f t="shared" si="0"/>
        <v>107880.95150000001</v>
      </c>
      <c r="H5" s="27">
        <f>RA!J9</f>
        <v>19.971623633099899</v>
      </c>
      <c r="I5" s="20">
        <f>VLOOKUP(B5,RMS!B:D,3,FALSE)</f>
        <v>134803.50465897401</v>
      </c>
      <c r="J5" s="21">
        <f>VLOOKUP(B5,RMS!B:E,4,FALSE)</f>
        <v>107881.02125299101</v>
      </c>
      <c r="K5" s="22">
        <f t="shared" si="1"/>
        <v>-0.13065897399792448</v>
      </c>
      <c r="L5" s="22">
        <f t="shared" si="2"/>
        <v>-6.9752990995766595E-2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175040.20759999999</v>
      </c>
      <c r="F6" s="25">
        <f>VLOOKUP(C6,RA!B10:I40,8,0)</f>
        <v>47023.504399999998</v>
      </c>
      <c r="G6" s="16">
        <f t="shared" si="0"/>
        <v>128016.70319999999</v>
      </c>
      <c r="H6" s="27">
        <f>RA!J10</f>
        <v>26.864401639340802</v>
      </c>
      <c r="I6" s="20">
        <f>VLOOKUP(B6,RMS!B:D,3,FALSE)</f>
        <v>175042.813882936</v>
      </c>
      <c r="J6" s="21">
        <f>VLOOKUP(B6,RMS!B:E,4,FALSE)</f>
        <v>128016.703935888</v>
      </c>
      <c r="K6" s="22">
        <f>E6-I6</f>
        <v>-2.6062829360016622</v>
      </c>
      <c r="L6" s="22">
        <f t="shared" si="2"/>
        <v>-7.3588801024015993E-4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53062.431900000003</v>
      </c>
      <c r="F7" s="25">
        <f>VLOOKUP(C7,RA!B11:I41,8,0)</f>
        <v>9728.5455999999995</v>
      </c>
      <c r="G7" s="16">
        <f t="shared" si="0"/>
        <v>43333.886300000006</v>
      </c>
      <c r="H7" s="27">
        <f>RA!J11</f>
        <v>18.334149513414999</v>
      </c>
      <c r="I7" s="20">
        <f>VLOOKUP(B7,RMS!B:D,3,FALSE)</f>
        <v>53062.483495401299</v>
      </c>
      <c r="J7" s="21">
        <f>VLOOKUP(B7,RMS!B:E,4,FALSE)</f>
        <v>43333.885961961998</v>
      </c>
      <c r="K7" s="22">
        <f t="shared" si="1"/>
        <v>-5.1595401295344345E-2</v>
      </c>
      <c r="L7" s="22">
        <f t="shared" si="2"/>
        <v>3.3803800761234015E-4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162602.07279999999</v>
      </c>
      <c r="F8" s="25">
        <f>VLOOKUP(C8,RA!B12:I42,8,0)</f>
        <v>7830.8809000000001</v>
      </c>
      <c r="G8" s="16">
        <f t="shared" si="0"/>
        <v>154771.19190000001</v>
      </c>
      <c r="H8" s="27">
        <f>RA!J12</f>
        <v>4.8159785205394998</v>
      </c>
      <c r="I8" s="20">
        <f>VLOOKUP(B8,RMS!B:D,3,FALSE)</f>
        <v>162602.05833931599</v>
      </c>
      <c r="J8" s="21">
        <f>VLOOKUP(B8,RMS!B:E,4,FALSE)</f>
        <v>154771.192642735</v>
      </c>
      <c r="K8" s="22">
        <f t="shared" si="1"/>
        <v>1.4460684004006907E-2</v>
      </c>
      <c r="L8" s="22">
        <f t="shared" si="2"/>
        <v>-7.4273499194532633E-4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318905.5392</v>
      </c>
      <c r="F9" s="25">
        <f>VLOOKUP(C9,RA!B13:I43,8,0)</f>
        <v>37378.946799999998</v>
      </c>
      <c r="G9" s="16">
        <f t="shared" si="0"/>
        <v>281526.59240000002</v>
      </c>
      <c r="H9" s="27">
        <f>RA!J13</f>
        <v>11.7210089526096</v>
      </c>
      <c r="I9" s="20">
        <f>VLOOKUP(B9,RMS!B:D,3,FALSE)</f>
        <v>318905.92752393201</v>
      </c>
      <c r="J9" s="21">
        <f>VLOOKUP(B9,RMS!B:E,4,FALSE)</f>
        <v>281526.58863504301</v>
      </c>
      <c r="K9" s="22">
        <f t="shared" si="1"/>
        <v>-0.38832393201300874</v>
      </c>
      <c r="L9" s="22">
        <f t="shared" si="2"/>
        <v>3.7649570149369538E-3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144240.78719999999</v>
      </c>
      <c r="F10" s="25">
        <f>VLOOKUP(C10,RA!B14:I43,8,0)</f>
        <v>20025.6878</v>
      </c>
      <c r="G10" s="16">
        <f t="shared" si="0"/>
        <v>124215.09939999999</v>
      </c>
      <c r="H10" s="27">
        <f>RA!J14</f>
        <v>13.8835125547623</v>
      </c>
      <c r="I10" s="20">
        <f>VLOOKUP(B10,RMS!B:D,3,FALSE)</f>
        <v>144240.806330769</v>
      </c>
      <c r="J10" s="21">
        <f>VLOOKUP(B10,RMS!B:E,4,FALSE)</f>
        <v>124215.091734188</v>
      </c>
      <c r="K10" s="22">
        <f t="shared" si="1"/>
        <v>-1.9130769011098891E-2</v>
      </c>
      <c r="L10" s="22">
        <f t="shared" si="2"/>
        <v>7.6658119942294434E-3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129749.32859999999</v>
      </c>
      <c r="F11" s="25">
        <f>VLOOKUP(C11,RA!B15:I44,8,0)</f>
        <v>-13337.538</v>
      </c>
      <c r="G11" s="16">
        <f t="shared" si="0"/>
        <v>143086.86660000001</v>
      </c>
      <c r="H11" s="27">
        <f>RA!J15</f>
        <v>-10.279465908542701</v>
      </c>
      <c r="I11" s="20">
        <f>VLOOKUP(B11,RMS!B:D,3,FALSE)</f>
        <v>129749.435133333</v>
      </c>
      <c r="J11" s="21">
        <f>VLOOKUP(B11,RMS!B:E,4,FALSE)</f>
        <v>143086.866877778</v>
      </c>
      <c r="K11" s="22">
        <f t="shared" si="1"/>
        <v>-0.10653333300433587</v>
      </c>
      <c r="L11" s="22">
        <f t="shared" si="2"/>
        <v>-2.7777798823080957E-4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1300931.1044000001</v>
      </c>
      <c r="F12" s="25">
        <f>VLOOKUP(C12,RA!B16:I45,8,0)</f>
        <v>-16547.556799999998</v>
      </c>
      <c r="G12" s="16">
        <f t="shared" si="0"/>
        <v>1317478.6612</v>
      </c>
      <c r="H12" s="27">
        <f>RA!J16</f>
        <v>-1.2719779505642499</v>
      </c>
      <c r="I12" s="20">
        <f>VLOOKUP(B12,RMS!B:D,3,FALSE)</f>
        <v>1300930.0930425599</v>
      </c>
      <c r="J12" s="21">
        <f>VLOOKUP(B12,RMS!B:E,4,FALSE)</f>
        <v>1317478.66076667</v>
      </c>
      <c r="K12" s="22">
        <f t="shared" si="1"/>
        <v>1.0113574401475489</v>
      </c>
      <c r="L12" s="22">
        <f t="shared" si="2"/>
        <v>4.3332995846867561E-4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512400.38549999997</v>
      </c>
      <c r="F13" s="25">
        <f>VLOOKUP(C13,RA!B17:I46,8,0)</f>
        <v>71316.930399999997</v>
      </c>
      <c r="G13" s="16">
        <f t="shared" si="0"/>
        <v>441083.45509999996</v>
      </c>
      <c r="H13" s="27">
        <f>RA!J17</f>
        <v>13.9182038925301</v>
      </c>
      <c r="I13" s="20">
        <f>VLOOKUP(B13,RMS!B:D,3,FALSE)</f>
        <v>512400.39439316199</v>
      </c>
      <c r="J13" s="21">
        <f>VLOOKUP(B13,RMS!B:E,4,FALSE)</f>
        <v>441083.45265812002</v>
      </c>
      <c r="K13" s="22">
        <f t="shared" si="1"/>
        <v>-8.8931620121002197E-3</v>
      </c>
      <c r="L13" s="22">
        <f t="shared" si="2"/>
        <v>2.4418799439445138E-3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2311371.3801000002</v>
      </c>
      <c r="F14" s="25">
        <f>VLOOKUP(C14,RA!B18:I47,8,0)</f>
        <v>287453.72399999999</v>
      </c>
      <c r="G14" s="16">
        <f t="shared" si="0"/>
        <v>2023917.6561000003</v>
      </c>
      <c r="H14" s="27">
        <f>RA!J18</f>
        <v>12.436500965395</v>
      </c>
      <c r="I14" s="20">
        <f>VLOOKUP(B14,RMS!B:D,3,FALSE)</f>
        <v>2311371.23504957</v>
      </c>
      <c r="J14" s="21">
        <f>VLOOKUP(B14,RMS!B:E,4,FALSE)</f>
        <v>2023917.6243923099</v>
      </c>
      <c r="K14" s="22">
        <f t="shared" si="1"/>
        <v>0.14505043020471931</v>
      </c>
      <c r="L14" s="22">
        <f t="shared" si="2"/>
        <v>3.1707690330222249E-2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577190.80480000004</v>
      </c>
      <c r="F15" s="25">
        <f>VLOOKUP(C15,RA!B19:I48,8,0)</f>
        <v>29358.0232</v>
      </c>
      <c r="G15" s="16">
        <f t="shared" si="0"/>
        <v>547832.78159999999</v>
      </c>
      <c r="H15" s="27">
        <f>RA!J19</f>
        <v>5.0863636350154096</v>
      </c>
      <c r="I15" s="20">
        <f>VLOOKUP(B15,RMS!B:D,3,FALSE)</f>
        <v>577190.70243162406</v>
      </c>
      <c r="J15" s="21">
        <f>VLOOKUP(B15,RMS!B:E,4,FALSE)</f>
        <v>547832.78217777796</v>
      </c>
      <c r="K15" s="22">
        <f t="shared" si="1"/>
        <v>0.10236837598495185</v>
      </c>
      <c r="L15" s="22">
        <f t="shared" si="2"/>
        <v>-5.777779733762145E-4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1278476.5404999999</v>
      </c>
      <c r="F16" s="25">
        <f>VLOOKUP(C16,RA!B20:I49,8,0)</f>
        <v>106747.4477</v>
      </c>
      <c r="G16" s="16">
        <f t="shared" si="0"/>
        <v>1171729.0928</v>
      </c>
      <c r="H16" s="27">
        <f>RA!J20</f>
        <v>8.3495820469456596</v>
      </c>
      <c r="I16" s="20">
        <f>VLOOKUP(B16,RMS!B:D,3,FALSE)</f>
        <v>1278476.6801983099</v>
      </c>
      <c r="J16" s="21">
        <f>VLOOKUP(B16,RMS!B:E,4,FALSE)</f>
        <v>1171729.0928</v>
      </c>
      <c r="K16" s="22">
        <f t="shared" si="1"/>
        <v>-0.1396983100567013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455314.01370000001</v>
      </c>
      <c r="F17" s="25">
        <f>VLOOKUP(C17,RA!B21:I50,8,0)</f>
        <v>57227.327799999999</v>
      </c>
      <c r="G17" s="16">
        <f t="shared" si="0"/>
        <v>398086.68590000004</v>
      </c>
      <c r="H17" s="27">
        <f>RA!J21</f>
        <v>12.568760476963099</v>
      </c>
      <c r="I17" s="20">
        <f>VLOOKUP(B17,RMS!B:D,3,FALSE)</f>
        <v>455313.09362310002</v>
      </c>
      <c r="J17" s="21">
        <f>VLOOKUP(B17,RMS!B:E,4,FALSE)</f>
        <v>398086.68585137301</v>
      </c>
      <c r="K17" s="22">
        <f t="shared" si="1"/>
        <v>0.92007689998717979</v>
      </c>
      <c r="L17" s="22">
        <f t="shared" si="2"/>
        <v>4.8627029173076153E-5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1722049.3248999999</v>
      </c>
      <c r="F18" s="25">
        <f>VLOOKUP(C18,RA!B22:I51,8,0)</f>
        <v>120063.0917</v>
      </c>
      <c r="G18" s="16">
        <f t="shared" si="0"/>
        <v>1601986.2331999999</v>
      </c>
      <c r="H18" s="27">
        <f>RA!J22</f>
        <v>6.9721052680632196</v>
      </c>
      <c r="I18" s="20">
        <f>VLOOKUP(B18,RMS!B:D,3,FALSE)</f>
        <v>1722050.9904026899</v>
      </c>
      <c r="J18" s="21">
        <f>VLOOKUP(B18,RMS!B:E,4,FALSE)</f>
        <v>1601986.2315718399</v>
      </c>
      <c r="K18" s="22">
        <f t="shared" si="1"/>
        <v>-1.6655026900116354</v>
      </c>
      <c r="L18" s="22">
        <f t="shared" si="2"/>
        <v>1.628160011023283E-3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3061260.5987999998</v>
      </c>
      <c r="F19" s="25">
        <f>VLOOKUP(C19,RA!B23:I52,8,0)</f>
        <v>117242.0512</v>
      </c>
      <c r="G19" s="16">
        <f t="shared" si="0"/>
        <v>2944018.5475999997</v>
      </c>
      <c r="H19" s="27">
        <f>RA!J23</f>
        <v>3.82986183031782</v>
      </c>
      <c r="I19" s="20">
        <f>VLOOKUP(B19,RMS!B:D,3,FALSE)</f>
        <v>3061262.7211888898</v>
      </c>
      <c r="J19" s="21">
        <f>VLOOKUP(B19,RMS!B:E,4,FALSE)</f>
        <v>2944018.5766145298</v>
      </c>
      <c r="K19" s="22">
        <f t="shared" si="1"/>
        <v>-2.1223888900130987</v>
      </c>
      <c r="L19" s="22">
        <f t="shared" si="2"/>
        <v>-2.9014530126005411E-2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372654.57679999998</v>
      </c>
      <c r="F20" s="25">
        <f>VLOOKUP(C20,RA!B24:I53,8,0)</f>
        <v>56049.925499999998</v>
      </c>
      <c r="G20" s="16">
        <f t="shared" si="0"/>
        <v>316604.65129999997</v>
      </c>
      <c r="H20" s="27">
        <f>RA!J24</f>
        <v>15.0407183996781</v>
      </c>
      <c r="I20" s="20">
        <f>VLOOKUP(B20,RMS!B:D,3,FALSE)</f>
        <v>372654.791791672</v>
      </c>
      <c r="J20" s="21">
        <f>VLOOKUP(B20,RMS!B:E,4,FALSE)</f>
        <v>316604.64449633699</v>
      </c>
      <c r="K20" s="22">
        <f t="shared" si="1"/>
        <v>-0.21499167202273384</v>
      </c>
      <c r="L20" s="22">
        <f t="shared" si="2"/>
        <v>6.8036629818379879E-3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409269.0699</v>
      </c>
      <c r="F21" s="25">
        <f>VLOOKUP(C21,RA!B25:I54,8,0)</f>
        <v>32476.806400000001</v>
      </c>
      <c r="G21" s="16">
        <f t="shared" si="0"/>
        <v>376792.2635</v>
      </c>
      <c r="H21" s="27">
        <f>RA!J25</f>
        <v>7.9353190330105603</v>
      </c>
      <c r="I21" s="20">
        <f>VLOOKUP(B21,RMS!B:D,3,FALSE)</f>
        <v>409269.05708017497</v>
      </c>
      <c r="J21" s="21">
        <f>VLOOKUP(B21,RMS!B:E,4,FALSE)</f>
        <v>376792.25741786801</v>
      </c>
      <c r="K21" s="22">
        <f t="shared" si="1"/>
        <v>1.2819825031328946E-2</v>
      </c>
      <c r="L21" s="22">
        <f t="shared" si="2"/>
        <v>6.0821319930255413E-3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765325.74089999998</v>
      </c>
      <c r="F22" s="25">
        <f>VLOOKUP(C22,RA!B26:I55,8,0)</f>
        <v>137636.7052</v>
      </c>
      <c r="G22" s="16">
        <f t="shared" si="0"/>
        <v>627689.03570000001</v>
      </c>
      <c r="H22" s="27">
        <f>RA!J26</f>
        <v>17.984068461900101</v>
      </c>
      <c r="I22" s="20">
        <f>VLOOKUP(B22,RMS!B:D,3,FALSE)</f>
        <v>765325.81800742005</v>
      </c>
      <c r="J22" s="21">
        <f>VLOOKUP(B22,RMS!B:E,4,FALSE)</f>
        <v>627689.03416962002</v>
      </c>
      <c r="K22" s="22">
        <f t="shared" si="1"/>
        <v>-7.7107420074753463E-2</v>
      </c>
      <c r="L22" s="22">
        <f t="shared" si="2"/>
        <v>1.5303799882531166E-3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319868.61619999999</v>
      </c>
      <c r="F23" s="25">
        <f>VLOOKUP(C23,RA!B27:I56,8,0)</f>
        <v>84763.646500000003</v>
      </c>
      <c r="G23" s="16">
        <f t="shared" si="0"/>
        <v>235104.96969999999</v>
      </c>
      <c r="H23" s="27">
        <f>RA!J27</f>
        <v>26.499519554929101</v>
      </c>
      <c r="I23" s="20">
        <f>VLOOKUP(B23,RMS!B:D,3,FALSE)</f>
        <v>319868.287898298</v>
      </c>
      <c r="J23" s="21">
        <f>VLOOKUP(B23,RMS!B:E,4,FALSE)</f>
        <v>235104.96464927899</v>
      </c>
      <c r="K23" s="22">
        <f t="shared" si="1"/>
        <v>0.32830170198576525</v>
      </c>
      <c r="L23" s="22">
        <f t="shared" si="2"/>
        <v>5.0507209962233901E-3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1334959.5656000001</v>
      </c>
      <c r="F24" s="25">
        <f>VLOOKUP(C24,RA!B28:I57,8,0)</f>
        <v>63149.070699999997</v>
      </c>
      <c r="G24" s="16">
        <f t="shared" si="0"/>
        <v>1271810.4949</v>
      </c>
      <c r="H24" s="27">
        <f>RA!J28</f>
        <v>4.7304107425619</v>
      </c>
      <c r="I24" s="20">
        <f>VLOOKUP(B24,RMS!B:D,3,FALSE)</f>
        <v>1334960.8008203499</v>
      </c>
      <c r="J24" s="21">
        <f>VLOOKUP(B24,RMS!B:E,4,FALSE)</f>
        <v>1271810.4853743401</v>
      </c>
      <c r="K24" s="22">
        <f t="shared" si="1"/>
        <v>-1.2352203498594463</v>
      </c>
      <c r="L24" s="22">
        <f t="shared" si="2"/>
        <v>9.5256599597632885E-3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895682.44550000003</v>
      </c>
      <c r="F25" s="25">
        <f>VLOOKUP(C25,RA!B29:I58,8,0)</f>
        <v>139466.67319999999</v>
      </c>
      <c r="G25" s="16">
        <f t="shared" si="0"/>
        <v>756215.77230000007</v>
      </c>
      <c r="H25" s="27">
        <f>RA!J29</f>
        <v>15.5709954907227</v>
      </c>
      <c r="I25" s="20">
        <f>VLOOKUP(B25,RMS!B:D,3,FALSE)</f>
        <v>895682.44591327396</v>
      </c>
      <c r="J25" s="21">
        <f>VLOOKUP(B25,RMS!B:E,4,FALSE)</f>
        <v>756215.78703080595</v>
      </c>
      <c r="K25" s="22">
        <f t="shared" si="1"/>
        <v>-4.1327392682433128E-4</v>
      </c>
      <c r="L25" s="22">
        <f t="shared" si="2"/>
        <v>-1.4730805880390108E-2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1297705.7873</v>
      </c>
      <c r="F26" s="25">
        <f>VLOOKUP(C26,RA!B30:I59,8,0)</f>
        <v>132063.09830000001</v>
      </c>
      <c r="G26" s="16">
        <f t="shared" si="0"/>
        <v>1165642.689</v>
      </c>
      <c r="H26" s="27">
        <f>RA!J30</f>
        <v>10.176659424072501</v>
      </c>
      <c r="I26" s="20">
        <f>VLOOKUP(B26,RMS!B:D,3,FALSE)</f>
        <v>1297705.8191327399</v>
      </c>
      <c r="J26" s="21">
        <f>VLOOKUP(B26,RMS!B:E,4,FALSE)</f>
        <v>1165642.6778964601</v>
      </c>
      <c r="K26" s="22">
        <f t="shared" si="1"/>
        <v>-3.1832739943638444E-2</v>
      </c>
      <c r="L26" s="22">
        <f t="shared" si="2"/>
        <v>1.1103539960458875E-2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1091153.5266</v>
      </c>
      <c r="F27" s="25">
        <f>VLOOKUP(C27,RA!B31:I60,8,0)</f>
        <v>32831.1103</v>
      </c>
      <c r="G27" s="16">
        <f t="shared" si="0"/>
        <v>1058322.4162999999</v>
      </c>
      <c r="H27" s="27">
        <f>RA!J31</f>
        <v>3.0088442643172999</v>
      </c>
      <c r="I27" s="20">
        <f>VLOOKUP(B27,RMS!B:D,3,FALSE)</f>
        <v>1091153.4508230099</v>
      </c>
      <c r="J27" s="21">
        <f>VLOOKUP(B27,RMS!B:E,4,FALSE)</f>
        <v>1058322.4019778799</v>
      </c>
      <c r="K27" s="22">
        <f t="shared" si="1"/>
        <v>7.5776990037411451E-2</v>
      </c>
      <c r="L27" s="22">
        <f t="shared" si="2"/>
        <v>1.4322119997814298E-2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152260.80530000001</v>
      </c>
      <c r="F28" s="25">
        <f>VLOOKUP(C28,RA!B32:I61,8,0)</f>
        <v>32214.039199999999</v>
      </c>
      <c r="G28" s="16">
        <f t="shared" si="0"/>
        <v>120046.76610000001</v>
      </c>
      <c r="H28" s="27">
        <f>RA!J32</f>
        <v>21.157144897879999</v>
      </c>
      <c r="I28" s="20">
        <f>VLOOKUP(B28,RMS!B:D,3,FALSE)</f>
        <v>152260.67413188101</v>
      </c>
      <c r="J28" s="21">
        <f>VLOOKUP(B28,RMS!B:E,4,FALSE)</f>
        <v>120046.78440201499</v>
      </c>
      <c r="K28" s="22">
        <f t="shared" si="1"/>
        <v>0.13116811899817549</v>
      </c>
      <c r="L28" s="22">
        <f t="shared" si="2"/>
        <v>-1.8302014985238202E-2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25.640999999999998</v>
      </c>
      <c r="F29" s="25">
        <f>VLOOKUP(C29,RA!B33:I62,8,0)</f>
        <v>0</v>
      </c>
      <c r="G29" s="16">
        <f t="shared" si="0"/>
        <v>25.640999999999998</v>
      </c>
      <c r="H29" s="27">
        <f>RA!J33</f>
        <v>0</v>
      </c>
      <c r="I29" s="20">
        <f>VLOOKUP(B29,RMS!B:D,3,FALSE)</f>
        <v>25.640999999999998</v>
      </c>
      <c r="J29" s="21">
        <f>VLOOKUP(B29,RMS!B:E,4,FALSE)</f>
        <v>25.640999999999998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239898.91930000001</v>
      </c>
      <c r="F30" s="25">
        <f>VLOOKUP(C30,RA!B34:I64,8,0)</f>
        <v>34028.583400000003</v>
      </c>
      <c r="G30" s="16">
        <f t="shared" si="0"/>
        <v>205870.33590000001</v>
      </c>
      <c r="H30" s="27">
        <f>RA!J34</f>
        <v>0</v>
      </c>
      <c r="I30" s="20">
        <f>VLOOKUP(B30,RMS!B:D,3,FALSE)</f>
        <v>239898.91769999999</v>
      </c>
      <c r="J30" s="21">
        <f>VLOOKUP(B30,RMS!B:E,4,FALSE)</f>
        <v>205870.33480000001</v>
      </c>
      <c r="K30" s="22">
        <f t="shared" si="1"/>
        <v>1.6000000177882612E-3</v>
      </c>
      <c r="L30" s="22">
        <f t="shared" si="2"/>
        <v>1.0999999940395355E-3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2.5640999999999998</v>
      </c>
      <c r="F31" s="25">
        <f>VLOOKUP(C31,RA!B35:I65,8,0)</f>
        <v>0.25440000000000002</v>
      </c>
      <c r="G31" s="16">
        <f t="shared" si="0"/>
        <v>2.3096999999999999</v>
      </c>
      <c r="H31" s="27">
        <f>RA!J35</f>
        <v>14.184550517898099</v>
      </c>
      <c r="I31" s="20">
        <f>VLOOKUP(B31,RMS!B:D,3,FALSE)</f>
        <v>2.5640999999999998</v>
      </c>
      <c r="J31" s="21">
        <f>VLOOKUP(B31,RMS!B:E,4,FALSE)</f>
        <v>2.3096999999999999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125654.77</v>
      </c>
      <c r="F32" s="25">
        <f>VLOOKUP(C32,RA!B34:I65,8,0)</f>
        <v>4961.26</v>
      </c>
      <c r="G32" s="16">
        <f t="shared" si="0"/>
        <v>120693.51000000001</v>
      </c>
      <c r="H32" s="27">
        <f>RA!J34</f>
        <v>0</v>
      </c>
      <c r="I32" s="20">
        <f>VLOOKUP(B32,RMS!B:D,3,FALSE)</f>
        <v>125654.77</v>
      </c>
      <c r="J32" s="21">
        <f>VLOOKUP(B32,RMS!B:E,4,FALSE)</f>
        <v>120693.51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249400.1</v>
      </c>
      <c r="F33" s="25">
        <f>VLOOKUP(C33,RA!B34:I65,8,0)</f>
        <v>-21798.05</v>
      </c>
      <c r="G33" s="16">
        <f t="shared" si="0"/>
        <v>271198.15000000002</v>
      </c>
      <c r="H33" s="27">
        <f>RA!J34</f>
        <v>0</v>
      </c>
      <c r="I33" s="20">
        <f>VLOOKUP(B33,RMS!B:D,3,FALSE)</f>
        <v>249400.1</v>
      </c>
      <c r="J33" s="21">
        <f>VLOOKUP(B33,RMS!B:E,4,FALSE)</f>
        <v>271198.15000000002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210536.72</v>
      </c>
      <c r="F34" s="25">
        <f>VLOOKUP(C34,RA!B34:I66,8,0)</f>
        <v>-5048.74</v>
      </c>
      <c r="G34" s="16">
        <f t="shared" si="0"/>
        <v>215585.46</v>
      </c>
      <c r="H34" s="27">
        <f>RA!J35</f>
        <v>14.184550517898099</v>
      </c>
      <c r="I34" s="20">
        <f>VLOOKUP(B34,RMS!B:D,3,FALSE)</f>
        <v>210536.72</v>
      </c>
      <c r="J34" s="21">
        <f>VLOOKUP(B34,RMS!B:E,4,FALSE)</f>
        <v>215585.46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253172.74</v>
      </c>
      <c r="F35" s="25">
        <f>VLOOKUP(C35,RA!B34:I67,8,0)</f>
        <v>-38323.25</v>
      </c>
      <c r="G35" s="16">
        <f t="shared" si="0"/>
        <v>291495.99</v>
      </c>
      <c r="H35" s="27">
        <f>RA!J34</f>
        <v>0</v>
      </c>
      <c r="I35" s="20">
        <f>VLOOKUP(B35,RMS!B:D,3,FALSE)</f>
        <v>253172.74</v>
      </c>
      <c r="J35" s="21">
        <f>VLOOKUP(B35,RMS!B:E,4,FALSE)</f>
        <v>291495.99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14.184550517898099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33913.675000000003</v>
      </c>
      <c r="F37" s="25">
        <f>VLOOKUP(C37,RA!B8:I68,8,0)</f>
        <v>1982.8595</v>
      </c>
      <c r="G37" s="16">
        <f t="shared" si="0"/>
        <v>31930.815500000004</v>
      </c>
      <c r="H37" s="27">
        <f>RA!J35</f>
        <v>14.184550517898099</v>
      </c>
      <c r="I37" s="20">
        <f>VLOOKUP(B37,RMS!B:D,3,FALSE)</f>
        <v>33913.675213675197</v>
      </c>
      <c r="J37" s="21">
        <f>VLOOKUP(B37,RMS!B:E,4,FALSE)</f>
        <v>31930.816239316198</v>
      </c>
      <c r="K37" s="22">
        <f t="shared" si="1"/>
        <v>-2.1367519366322085E-4</v>
      </c>
      <c r="L37" s="22">
        <f t="shared" si="2"/>
        <v>-7.3931619408540428E-4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347889.5699</v>
      </c>
      <c r="F38" s="25">
        <f>VLOOKUP(C38,RA!B8:I69,8,0)</f>
        <v>19114.085299999999</v>
      </c>
      <c r="G38" s="16">
        <f t="shared" si="0"/>
        <v>328775.48460000003</v>
      </c>
      <c r="H38" s="27">
        <f>RA!J36</f>
        <v>9.9216099216099192</v>
      </c>
      <c r="I38" s="20">
        <f>VLOOKUP(B38,RMS!B:D,3,FALSE)</f>
        <v>347889.564166667</v>
      </c>
      <c r="J38" s="21">
        <f>VLOOKUP(B38,RMS!B:E,4,FALSE)</f>
        <v>328775.48415042699</v>
      </c>
      <c r="K38" s="22">
        <f t="shared" si="1"/>
        <v>5.7333330041728914E-3</v>
      </c>
      <c r="L38" s="22">
        <f t="shared" si="2"/>
        <v>4.4957303907722235E-4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121813.73</v>
      </c>
      <c r="F39" s="25">
        <f>VLOOKUP(C39,RA!B9:I70,8,0)</f>
        <v>-12219.15</v>
      </c>
      <c r="G39" s="16">
        <f t="shared" si="0"/>
        <v>134032.88</v>
      </c>
      <c r="H39" s="27">
        <f>RA!J37</f>
        <v>3.9483260364887101</v>
      </c>
      <c r="I39" s="20">
        <f>VLOOKUP(B39,RMS!B:D,3,FALSE)</f>
        <v>121813.73</v>
      </c>
      <c r="J39" s="21">
        <f>VLOOKUP(B39,RMS!B:E,4,FALSE)</f>
        <v>134032.88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79908.56</v>
      </c>
      <c r="F40" s="25">
        <f>VLOOKUP(C40,RA!B10:I71,8,0)</f>
        <v>9801.4500000000007</v>
      </c>
      <c r="G40" s="16">
        <f t="shared" si="0"/>
        <v>70107.11</v>
      </c>
      <c r="H40" s="27">
        <f>RA!J38</f>
        <v>-8.7401929670437202</v>
      </c>
      <c r="I40" s="20">
        <f>VLOOKUP(B40,RMS!B:D,3,FALSE)</f>
        <v>79908.56</v>
      </c>
      <c r="J40" s="21">
        <f>VLOOKUP(B40,RMS!B:E,4,FALSE)</f>
        <v>70107.11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-2.3980329892096699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19656.330900000001</v>
      </c>
      <c r="F42" s="25">
        <f>VLOOKUP(C42,RA!B8:I72,8,0)</f>
        <v>1575.4247</v>
      </c>
      <c r="G42" s="16">
        <f t="shared" si="0"/>
        <v>18080.906200000001</v>
      </c>
      <c r="H42" s="27">
        <f>RA!J39</f>
        <v>-2.3980329892096699</v>
      </c>
      <c r="I42" s="20">
        <f>VLOOKUP(B42,RMS!B:D,3,FALSE)</f>
        <v>19656.3308373043</v>
      </c>
      <c r="J42" s="21">
        <f>VLOOKUP(B42,RMS!B:E,4,FALSE)</f>
        <v>18080.905816504001</v>
      </c>
      <c r="K42" s="22">
        <f t="shared" si="1"/>
        <v>6.2695700762560591E-5</v>
      </c>
      <c r="L42" s="22">
        <f t="shared" si="2"/>
        <v>3.8349600072251633E-4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21367920.8803</v>
      </c>
      <c r="E7" s="53">
        <v>24882569.270500001</v>
      </c>
      <c r="F7" s="54">
        <v>85.875058351121098</v>
      </c>
      <c r="G7" s="53">
        <v>17304374.404899999</v>
      </c>
      <c r="H7" s="54">
        <v>23.4827701962421</v>
      </c>
      <c r="I7" s="53">
        <v>1750028.0018</v>
      </c>
      <c r="J7" s="54">
        <v>8.1899779187849102</v>
      </c>
      <c r="K7" s="53">
        <v>1494060.0421</v>
      </c>
      <c r="L7" s="54">
        <v>8.6340020571731007</v>
      </c>
      <c r="M7" s="54">
        <v>0.171323743683166</v>
      </c>
      <c r="N7" s="53">
        <v>141810597.4192</v>
      </c>
      <c r="O7" s="53">
        <v>4811568288.3577995</v>
      </c>
      <c r="P7" s="53">
        <v>1195743</v>
      </c>
      <c r="Q7" s="53">
        <v>1139452</v>
      </c>
      <c r="R7" s="54">
        <v>4.9401817715884597</v>
      </c>
      <c r="S7" s="53">
        <v>17.869994539211199</v>
      </c>
      <c r="T7" s="53">
        <v>18.382470781832001</v>
      </c>
      <c r="U7" s="55">
        <v>-2.8678030174899201</v>
      </c>
    </row>
    <row r="8" spans="1:23" ht="12" thickBot="1">
      <c r="A8" s="73">
        <v>42589</v>
      </c>
      <c r="B8" s="69" t="s">
        <v>6</v>
      </c>
      <c r="C8" s="70"/>
      <c r="D8" s="56">
        <v>709769.53200000001</v>
      </c>
      <c r="E8" s="56">
        <v>762127.85789999994</v>
      </c>
      <c r="F8" s="57">
        <v>93.129981359785205</v>
      </c>
      <c r="G8" s="56">
        <v>542424.30590000004</v>
      </c>
      <c r="H8" s="57">
        <v>30.8513509221048</v>
      </c>
      <c r="I8" s="56">
        <v>136868.71</v>
      </c>
      <c r="J8" s="57">
        <v>19.283542590836401</v>
      </c>
      <c r="K8" s="56">
        <v>114786.9106</v>
      </c>
      <c r="L8" s="57">
        <v>21.161830204039902</v>
      </c>
      <c r="M8" s="57">
        <v>0.19237210309587299</v>
      </c>
      <c r="N8" s="56">
        <v>4693421.0491000004</v>
      </c>
      <c r="O8" s="56">
        <v>172260454.831</v>
      </c>
      <c r="P8" s="56">
        <v>35858</v>
      </c>
      <c r="Q8" s="56">
        <v>33097</v>
      </c>
      <c r="R8" s="57">
        <v>8.3421458138199807</v>
      </c>
      <c r="S8" s="56">
        <v>19.793896257459998</v>
      </c>
      <c r="T8" s="56">
        <v>19.965446260990401</v>
      </c>
      <c r="U8" s="58">
        <v>-0.866681330947078</v>
      </c>
    </row>
    <row r="9" spans="1:23" ht="12" thickBot="1">
      <c r="A9" s="74"/>
      <c r="B9" s="69" t="s">
        <v>7</v>
      </c>
      <c r="C9" s="70"/>
      <c r="D9" s="56">
        <v>134803.37400000001</v>
      </c>
      <c r="E9" s="56">
        <v>187947.2885</v>
      </c>
      <c r="F9" s="57">
        <v>71.724032347505798</v>
      </c>
      <c r="G9" s="56">
        <v>93460.346600000004</v>
      </c>
      <c r="H9" s="57">
        <v>44.235902074003199</v>
      </c>
      <c r="I9" s="56">
        <v>26922.422500000001</v>
      </c>
      <c r="J9" s="57">
        <v>19.971623633099899</v>
      </c>
      <c r="K9" s="56">
        <v>19229.5275</v>
      </c>
      <c r="L9" s="57">
        <v>20.575065468460402</v>
      </c>
      <c r="M9" s="57">
        <v>0.40005637163991697</v>
      </c>
      <c r="N9" s="56">
        <v>776824.29249999998</v>
      </c>
      <c r="O9" s="56">
        <v>24600565.7542</v>
      </c>
      <c r="P9" s="56">
        <v>8289</v>
      </c>
      <c r="Q9" s="56">
        <v>7581</v>
      </c>
      <c r="R9" s="57">
        <v>9.3391373169766396</v>
      </c>
      <c r="S9" s="56">
        <v>16.2629236337315</v>
      </c>
      <c r="T9" s="56">
        <v>15.992022859781001</v>
      </c>
      <c r="U9" s="58">
        <v>1.66575690848438</v>
      </c>
    </row>
    <row r="10" spans="1:23" ht="12" thickBot="1">
      <c r="A10" s="74"/>
      <c r="B10" s="69" t="s">
        <v>8</v>
      </c>
      <c r="C10" s="70"/>
      <c r="D10" s="56">
        <v>175040.20759999999</v>
      </c>
      <c r="E10" s="56">
        <v>232098.677</v>
      </c>
      <c r="F10" s="57">
        <v>75.416288391855005</v>
      </c>
      <c r="G10" s="56">
        <v>165353.95439999999</v>
      </c>
      <c r="H10" s="57">
        <v>5.8578902664574004</v>
      </c>
      <c r="I10" s="56">
        <v>47023.504399999998</v>
      </c>
      <c r="J10" s="57">
        <v>26.864401639340802</v>
      </c>
      <c r="K10" s="56">
        <v>39609.969799999999</v>
      </c>
      <c r="L10" s="57">
        <v>23.954655299129598</v>
      </c>
      <c r="M10" s="57">
        <v>0.187163348960695</v>
      </c>
      <c r="N10" s="56">
        <v>1048831.7305000001</v>
      </c>
      <c r="O10" s="56">
        <v>42106294.781000003</v>
      </c>
      <c r="P10" s="56">
        <v>120666</v>
      </c>
      <c r="Q10" s="56">
        <v>115792</v>
      </c>
      <c r="R10" s="57">
        <v>4.2092717977062302</v>
      </c>
      <c r="S10" s="56">
        <v>1.45061746970978</v>
      </c>
      <c r="T10" s="56">
        <v>1.4317566230827701</v>
      </c>
      <c r="U10" s="58">
        <v>1.3001943669396101</v>
      </c>
    </row>
    <row r="11" spans="1:23" ht="12" thickBot="1">
      <c r="A11" s="74"/>
      <c r="B11" s="69" t="s">
        <v>9</v>
      </c>
      <c r="C11" s="70"/>
      <c r="D11" s="56">
        <v>53062.431900000003</v>
      </c>
      <c r="E11" s="56">
        <v>58104.644399999997</v>
      </c>
      <c r="F11" s="57">
        <v>91.322186802678402</v>
      </c>
      <c r="G11" s="56">
        <v>43776.004099999998</v>
      </c>
      <c r="H11" s="57">
        <v>21.213511810686299</v>
      </c>
      <c r="I11" s="56">
        <v>9728.5455999999995</v>
      </c>
      <c r="J11" s="57">
        <v>18.334149513414999</v>
      </c>
      <c r="K11" s="56">
        <v>8171.0550000000003</v>
      </c>
      <c r="L11" s="57">
        <v>18.665602692594799</v>
      </c>
      <c r="M11" s="57">
        <v>0.190610710612033</v>
      </c>
      <c r="N11" s="56">
        <v>350166.79190000001</v>
      </c>
      <c r="O11" s="56">
        <v>14467022.571</v>
      </c>
      <c r="P11" s="56">
        <v>2935</v>
      </c>
      <c r="Q11" s="56">
        <v>2824</v>
      </c>
      <c r="R11" s="57">
        <v>3.9305949008498602</v>
      </c>
      <c r="S11" s="56">
        <v>18.079193151618401</v>
      </c>
      <c r="T11" s="56">
        <v>18.8073115439094</v>
      </c>
      <c r="U11" s="58">
        <v>-4.02738322548299</v>
      </c>
    </row>
    <row r="12" spans="1:23" ht="12" thickBot="1">
      <c r="A12" s="74"/>
      <c r="B12" s="69" t="s">
        <v>10</v>
      </c>
      <c r="C12" s="70"/>
      <c r="D12" s="56">
        <v>162602.07279999999</v>
      </c>
      <c r="E12" s="56">
        <v>199535.8921</v>
      </c>
      <c r="F12" s="57">
        <v>81.490137482889494</v>
      </c>
      <c r="G12" s="56">
        <v>93149.362099999998</v>
      </c>
      <c r="H12" s="57">
        <v>74.5605864970277</v>
      </c>
      <c r="I12" s="56">
        <v>7830.8809000000001</v>
      </c>
      <c r="J12" s="57">
        <v>4.8159785205394998</v>
      </c>
      <c r="K12" s="56">
        <v>8047.5135</v>
      </c>
      <c r="L12" s="57">
        <v>8.6393651213205693</v>
      </c>
      <c r="M12" s="57">
        <v>-2.6919196842602001E-2</v>
      </c>
      <c r="N12" s="56">
        <v>1133238.0611</v>
      </c>
      <c r="O12" s="56">
        <v>51787954.623599999</v>
      </c>
      <c r="P12" s="56">
        <v>2039</v>
      </c>
      <c r="Q12" s="56">
        <v>1876</v>
      </c>
      <c r="R12" s="57">
        <v>8.6886993603411593</v>
      </c>
      <c r="S12" s="56">
        <v>79.745989602746505</v>
      </c>
      <c r="T12" s="56">
        <v>81.803970042643897</v>
      </c>
      <c r="U12" s="58">
        <v>-2.5806695109675899</v>
      </c>
    </row>
    <row r="13" spans="1:23" ht="12" thickBot="1">
      <c r="A13" s="74"/>
      <c r="B13" s="69" t="s">
        <v>11</v>
      </c>
      <c r="C13" s="70"/>
      <c r="D13" s="56">
        <v>318905.5392</v>
      </c>
      <c r="E13" s="56">
        <v>387359.6165</v>
      </c>
      <c r="F13" s="57">
        <v>82.328029463030006</v>
      </c>
      <c r="G13" s="56">
        <v>237809.32310000001</v>
      </c>
      <c r="H13" s="57">
        <v>34.101361142136</v>
      </c>
      <c r="I13" s="56">
        <v>37378.946799999998</v>
      </c>
      <c r="J13" s="57">
        <v>11.7210089526096</v>
      </c>
      <c r="K13" s="56">
        <v>53524.406900000002</v>
      </c>
      <c r="L13" s="57">
        <v>22.507278605512301</v>
      </c>
      <c r="M13" s="57">
        <v>-0.30164668858759502</v>
      </c>
      <c r="N13" s="56">
        <v>2055271.7135999999</v>
      </c>
      <c r="O13" s="56">
        <v>73505238.552000001</v>
      </c>
      <c r="P13" s="56">
        <v>15885</v>
      </c>
      <c r="Q13" s="56">
        <v>14595</v>
      </c>
      <c r="R13" s="57">
        <v>8.8386433710174703</v>
      </c>
      <c r="S13" s="56">
        <v>20.075891671388099</v>
      </c>
      <c r="T13" s="56">
        <v>20.204558465227802</v>
      </c>
      <c r="U13" s="58">
        <v>-0.64090201295065896</v>
      </c>
    </row>
    <row r="14" spans="1:23" ht="12" thickBot="1">
      <c r="A14" s="74"/>
      <c r="B14" s="69" t="s">
        <v>12</v>
      </c>
      <c r="C14" s="70"/>
      <c r="D14" s="56">
        <v>144240.78719999999</v>
      </c>
      <c r="E14" s="56">
        <v>172879.5239</v>
      </c>
      <c r="F14" s="57">
        <v>83.434280674809301</v>
      </c>
      <c r="G14" s="56">
        <v>170725.34450000001</v>
      </c>
      <c r="H14" s="57">
        <v>-15.512961697376999</v>
      </c>
      <c r="I14" s="56">
        <v>20025.6878</v>
      </c>
      <c r="J14" s="57">
        <v>13.8835125547623</v>
      </c>
      <c r="K14" s="56">
        <v>-99808.484299999996</v>
      </c>
      <c r="L14" s="57">
        <v>-58.461433826540002</v>
      </c>
      <c r="M14" s="57">
        <v>-1.2006411372785499</v>
      </c>
      <c r="N14" s="56">
        <v>831256.69440000004</v>
      </c>
      <c r="O14" s="56">
        <v>33306651.669799998</v>
      </c>
      <c r="P14" s="56">
        <v>3527</v>
      </c>
      <c r="Q14" s="56">
        <v>3142</v>
      </c>
      <c r="R14" s="57">
        <v>12.2533418204965</v>
      </c>
      <c r="S14" s="56">
        <v>40.896168755316097</v>
      </c>
      <c r="T14" s="56">
        <v>41.206106588160402</v>
      </c>
      <c r="U14" s="58">
        <v>-0.75786520419221604</v>
      </c>
    </row>
    <row r="15" spans="1:23" ht="12" thickBot="1">
      <c r="A15" s="74"/>
      <c r="B15" s="69" t="s">
        <v>13</v>
      </c>
      <c r="C15" s="70"/>
      <c r="D15" s="56">
        <v>129749.32859999999</v>
      </c>
      <c r="E15" s="56">
        <v>158541.4767</v>
      </c>
      <c r="F15" s="57">
        <v>81.839359201578603</v>
      </c>
      <c r="G15" s="56">
        <v>95953.463300000003</v>
      </c>
      <c r="H15" s="57">
        <v>35.221100039231203</v>
      </c>
      <c r="I15" s="56">
        <v>-13337.538</v>
      </c>
      <c r="J15" s="57">
        <v>-10.279465908542701</v>
      </c>
      <c r="K15" s="56">
        <v>15539.983700000001</v>
      </c>
      <c r="L15" s="57">
        <v>16.195333826996901</v>
      </c>
      <c r="M15" s="57">
        <v>-1.8582723288184699</v>
      </c>
      <c r="N15" s="56">
        <v>857502.63729999994</v>
      </c>
      <c r="O15" s="56">
        <v>28232368.9344</v>
      </c>
      <c r="P15" s="56">
        <v>7242</v>
      </c>
      <c r="Q15" s="56">
        <v>6815</v>
      </c>
      <c r="R15" s="57">
        <v>6.2655906089508404</v>
      </c>
      <c r="S15" s="56">
        <v>17.9162287489644</v>
      </c>
      <c r="T15" s="56">
        <v>19.581375407189999</v>
      </c>
      <c r="U15" s="58">
        <v>-9.29406897822677</v>
      </c>
    </row>
    <row r="16" spans="1:23" ht="12" thickBot="1">
      <c r="A16" s="74"/>
      <c r="B16" s="69" t="s">
        <v>14</v>
      </c>
      <c r="C16" s="70"/>
      <c r="D16" s="56">
        <v>1300931.1044000001</v>
      </c>
      <c r="E16" s="56">
        <v>1435353.8787</v>
      </c>
      <c r="F16" s="57">
        <v>90.6348687738423</v>
      </c>
      <c r="G16" s="56">
        <v>901330.86809999996</v>
      </c>
      <c r="H16" s="57">
        <v>44.334467002373401</v>
      </c>
      <c r="I16" s="56">
        <v>-16547.556799999998</v>
      </c>
      <c r="J16" s="57">
        <v>-1.2719779505642499</v>
      </c>
      <c r="K16" s="56">
        <v>52287.969599999997</v>
      </c>
      <c r="L16" s="57">
        <v>5.8011959260002604</v>
      </c>
      <c r="M16" s="57">
        <v>-1.3164696760380601</v>
      </c>
      <c r="N16" s="56">
        <v>7688058.8109999998</v>
      </c>
      <c r="O16" s="56">
        <v>248071153.1753</v>
      </c>
      <c r="P16" s="56">
        <v>66521</v>
      </c>
      <c r="Q16" s="56">
        <v>67161</v>
      </c>
      <c r="R16" s="57">
        <v>-0.95293399443129301</v>
      </c>
      <c r="S16" s="56">
        <v>19.556697951023001</v>
      </c>
      <c r="T16" s="56">
        <v>18.147037640892801</v>
      </c>
      <c r="U16" s="58">
        <v>7.2080691416337404</v>
      </c>
    </row>
    <row r="17" spans="1:21" ht="12" thickBot="1">
      <c r="A17" s="74"/>
      <c r="B17" s="69" t="s">
        <v>15</v>
      </c>
      <c r="C17" s="70"/>
      <c r="D17" s="56">
        <v>512400.38549999997</v>
      </c>
      <c r="E17" s="56">
        <v>1189960.1798</v>
      </c>
      <c r="F17" s="57">
        <v>43.060296823219801</v>
      </c>
      <c r="G17" s="56">
        <v>525670.13650000002</v>
      </c>
      <c r="H17" s="57">
        <v>-2.5243494120385499</v>
      </c>
      <c r="I17" s="56">
        <v>71316.930399999997</v>
      </c>
      <c r="J17" s="57">
        <v>13.9182038925301</v>
      </c>
      <c r="K17" s="56">
        <v>60601.286500000002</v>
      </c>
      <c r="L17" s="57">
        <v>11.5283867756867</v>
      </c>
      <c r="M17" s="57">
        <v>0.17682205310938401</v>
      </c>
      <c r="N17" s="56">
        <v>4467955.2268000003</v>
      </c>
      <c r="O17" s="56">
        <v>250324880.59110001</v>
      </c>
      <c r="P17" s="56">
        <v>16217</v>
      </c>
      <c r="Q17" s="56">
        <v>15623</v>
      </c>
      <c r="R17" s="57">
        <v>3.8020866670933899</v>
      </c>
      <c r="S17" s="56">
        <v>31.596496608497301</v>
      </c>
      <c r="T17" s="56">
        <v>46.615085124495899</v>
      </c>
      <c r="U17" s="58">
        <v>-47.532448619508401</v>
      </c>
    </row>
    <row r="18" spans="1:21" ht="12" customHeight="1" thickBot="1">
      <c r="A18" s="74"/>
      <c r="B18" s="69" t="s">
        <v>16</v>
      </c>
      <c r="C18" s="70"/>
      <c r="D18" s="56">
        <v>2311371.3801000002</v>
      </c>
      <c r="E18" s="56">
        <v>2291506.3341000001</v>
      </c>
      <c r="F18" s="57">
        <v>100.866899022027</v>
      </c>
      <c r="G18" s="56">
        <v>1776421.8605</v>
      </c>
      <c r="H18" s="57">
        <v>30.1138784370415</v>
      </c>
      <c r="I18" s="56">
        <v>287453.72399999999</v>
      </c>
      <c r="J18" s="57">
        <v>12.436500965395</v>
      </c>
      <c r="K18" s="56">
        <v>221930.22820000001</v>
      </c>
      <c r="L18" s="57">
        <v>12.493103869906999</v>
      </c>
      <c r="M18" s="57">
        <v>0.29524367334472001</v>
      </c>
      <c r="N18" s="56">
        <v>14869556.895099999</v>
      </c>
      <c r="O18" s="56">
        <v>501799454.21420002</v>
      </c>
      <c r="P18" s="56">
        <v>102494</v>
      </c>
      <c r="Q18" s="56">
        <v>96769</v>
      </c>
      <c r="R18" s="57">
        <v>5.9161508334280697</v>
      </c>
      <c r="S18" s="56">
        <v>22.551284759107901</v>
      </c>
      <c r="T18" s="56">
        <v>22.384528428525702</v>
      </c>
      <c r="U18" s="58">
        <v>0.73945379326931804</v>
      </c>
    </row>
    <row r="19" spans="1:21" ht="12" customHeight="1" thickBot="1">
      <c r="A19" s="74"/>
      <c r="B19" s="69" t="s">
        <v>17</v>
      </c>
      <c r="C19" s="70"/>
      <c r="D19" s="56">
        <v>577190.80480000004</v>
      </c>
      <c r="E19" s="56">
        <v>627066.48300000001</v>
      </c>
      <c r="F19" s="57">
        <v>92.046189749867395</v>
      </c>
      <c r="G19" s="56">
        <v>507468.7267</v>
      </c>
      <c r="H19" s="57">
        <v>13.739187152160699</v>
      </c>
      <c r="I19" s="56">
        <v>29358.0232</v>
      </c>
      <c r="J19" s="57">
        <v>5.0863636350154096</v>
      </c>
      <c r="K19" s="56">
        <v>26429.6394</v>
      </c>
      <c r="L19" s="57">
        <v>5.2081316560861497</v>
      </c>
      <c r="M19" s="57">
        <v>0.110799233984252</v>
      </c>
      <c r="N19" s="56">
        <v>3794094.6488999999</v>
      </c>
      <c r="O19" s="56">
        <v>145888612.58140001</v>
      </c>
      <c r="P19" s="56">
        <v>11307</v>
      </c>
      <c r="Q19" s="56">
        <v>10472</v>
      </c>
      <c r="R19" s="57">
        <v>7.9736440030557603</v>
      </c>
      <c r="S19" s="56">
        <v>51.0472101176263</v>
      </c>
      <c r="T19" s="56">
        <v>51.3137059587471</v>
      </c>
      <c r="U19" s="58">
        <v>-0.52205760218201203</v>
      </c>
    </row>
    <row r="20" spans="1:21" ht="12" thickBot="1">
      <c r="A20" s="74"/>
      <c r="B20" s="69" t="s">
        <v>18</v>
      </c>
      <c r="C20" s="70"/>
      <c r="D20" s="56">
        <v>1278476.5404999999</v>
      </c>
      <c r="E20" s="56">
        <v>1385663.814</v>
      </c>
      <c r="F20" s="57">
        <v>92.264554185723995</v>
      </c>
      <c r="G20" s="56">
        <v>911785.51619999995</v>
      </c>
      <c r="H20" s="57">
        <v>40.216807328574198</v>
      </c>
      <c r="I20" s="56">
        <v>106747.4477</v>
      </c>
      <c r="J20" s="57">
        <v>8.3495820469456596</v>
      </c>
      <c r="K20" s="56">
        <v>77087.896200000003</v>
      </c>
      <c r="L20" s="57">
        <v>8.4546085488696008</v>
      </c>
      <c r="M20" s="57">
        <v>0.38474978514201602</v>
      </c>
      <c r="N20" s="56">
        <v>8442912.2434999999</v>
      </c>
      <c r="O20" s="56">
        <v>275628935.38230002</v>
      </c>
      <c r="P20" s="56">
        <v>52465</v>
      </c>
      <c r="Q20" s="56">
        <v>49186</v>
      </c>
      <c r="R20" s="57">
        <v>6.6665311267433802</v>
      </c>
      <c r="S20" s="56">
        <v>24.368179557800399</v>
      </c>
      <c r="T20" s="56">
        <v>25.339229874354501</v>
      </c>
      <c r="U20" s="58">
        <v>-3.98491120048898</v>
      </c>
    </row>
    <row r="21" spans="1:21" ht="12" customHeight="1" thickBot="1">
      <c r="A21" s="74"/>
      <c r="B21" s="69" t="s">
        <v>19</v>
      </c>
      <c r="C21" s="70"/>
      <c r="D21" s="56">
        <v>455314.01370000001</v>
      </c>
      <c r="E21" s="56">
        <v>475564.46659999999</v>
      </c>
      <c r="F21" s="57">
        <v>95.741806984702094</v>
      </c>
      <c r="G21" s="56">
        <v>379009.55060000002</v>
      </c>
      <c r="H21" s="57">
        <v>20.132596389511701</v>
      </c>
      <c r="I21" s="56">
        <v>57227.327799999999</v>
      </c>
      <c r="J21" s="57">
        <v>12.568760476963099</v>
      </c>
      <c r="K21" s="56">
        <v>35137.873</v>
      </c>
      <c r="L21" s="57">
        <v>9.2709729726794894</v>
      </c>
      <c r="M21" s="57">
        <v>0.62865088049011997</v>
      </c>
      <c r="N21" s="56">
        <v>3241549.7557000001</v>
      </c>
      <c r="O21" s="56">
        <v>92022102.262099996</v>
      </c>
      <c r="P21" s="56">
        <v>41021</v>
      </c>
      <c r="Q21" s="56">
        <v>37922</v>
      </c>
      <c r="R21" s="57">
        <v>8.1720373398027597</v>
      </c>
      <c r="S21" s="56">
        <v>11.0995347188026</v>
      </c>
      <c r="T21" s="56">
        <v>11.1653636490691</v>
      </c>
      <c r="U21" s="58">
        <v>-0.593078286020983</v>
      </c>
    </row>
    <row r="22" spans="1:21" ht="12" customHeight="1" thickBot="1">
      <c r="A22" s="74"/>
      <c r="B22" s="69" t="s">
        <v>20</v>
      </c>
      <c r="C22" s="70"/>
      <c r="D22" s="56">
        <v>1722049.3248999999</v>
      </c>
      <c r="E22" s="56">
        <v>1883144.7999</v>
      </c>
      <c r="F22" s="57">
        <v>91.445401595854193</v>
      </c>
      <c r="G22" s="56">
        <v>1402546.8167999999</v>
      </c>
      <c r="H22" s="57">
        <v>22.780167069856901</v>
      </c>
      <c r="I22" s="56">
        <v>120063.0917</v>
      </c>
      <c r="J22" s="57">
        <v>6.9721052680632196</v>
      </c>
      <c r="K22" s="56">
        <v>166769.53390000001</v>
      </c>
      <c r="L22" s="57">
        <v>11.890478941765</v>
      </c>
      <c r="M22" s="57">
        <v>-0.28006579563870798</v>
      </c>
      <c r="N22" s="56">
        <v>10755730.1666</v>
      </c>
      <c r="O22" s="56">
        <v>322739662.30720001</v>
      </c>
      <c r="P22" s="56">
        <v>97383</v>
      </c>
      <c r="Q22" s="56">
        <v>93552</v>
      </c>
      <c r="R22" s="57">
        <v>4.0950487429451101</v>
      </c>
      <c r="S22" s="56">
        <v>17.683264275078798</v>
      </c>
      <c r="T22" s="56">
        <v>17.665830937874102</v>
      </c>
      <c r="U22" s="58">
        <v>9.8586646297304001E-2</v>
      </c>
    </row>
    <row r="23" spans="1:21" ht="12" thickBot="1">
      <c r="A23" s="74"/>
      <c r="B23" s="69" t="s">
        <v>21</v>
      </c>
      <c r="C23" s="70"/>
      <c r="D23" s="56">
        <v>3061260.5987999998</v>
      </c>
      <c r="E23" s="56">
        <v>4654072.8373999996</v>
      </c>
      <c r="F23" s="57">
        <v>65.775949490944697</v>
      </c>
      <c r="G23" s="56">
        <v>2584546.3446</v>
      </c>
      <c r="H23" s="57">
        <v>18.4447941974815</v>
      </c>
      <c r="I23" s="56">
        <v>117242.0512</v>
      </c>
      <c r="J23" s="57">
        <v>3.82986183031782</v>
      </c>
      <c r="K23" s="56">
        <v>139300.61780000001</v>
      </c>
      <c r="L23" s="57">
        <v>5.3897512068625399</v>
      </c>
      <c r="M23" s="57">
        <v>-0.15835225247651399</v>
      </c>
      <c r="N23" s="56">
        <v>21425151.626499999</v>
      </c>
      <c r="O23" s="56">
        <v>702455434.92799997</v>
      </c>
      <c r="P23" s="56">
        <v>97367</v>
      </c>
      <c r="Q23" s="56">
        <v>89038</v>
      </c>
      <c r="R23" s="57">
        <v>9.3544329387452496</v>
      </c>
      <c r="S23" s="56">
        <v>31.4404325777728</v>
      </c>
      <c r="T23" s="56">
        <v>31.270166685010899</v>
      </c>
      <c r="U23" s="58">
        <v>0.54155073197763004</v>
      </c>
    </row>
    <row r="24" spans="1:21" ht="12" thickBot="1">
      <c r="A24" s="74"/>
      <c r="B24" s="69" t="s">
        <v>22</v>
      </c>
      <c r="C24" s="70"/>
      <c r="D24" s="56">
        <v>372654.57679999998</v>
      </c>
      <c r="E24" s="56">
        <v>368361.51809999999</v>
      </c>
      <c r="F24" s="57">
        <v>101.165447118945</v>
      </c>
      <c r="G24" s="56">
        <v>292111.3101</v>
      </c>
      <c r="H24" s="57">
        <v>27.5727997907466</v>
      </c>
      <c r="I24" s="56">
        <v>56049.925499999998</v>
      </c>
      <c r="J24" s="57">
        <v>15.0407183996781</v>
      </c>
      <c r="K24" s="56">
        <v>40194.1515</v>
      </c>
      <c r="L24" s="57">
        <v>13.759875126451</v>
      </c>
      <c r="M24" s="57">
        <v>0.39447962970433698</v>
      </c>
      <c r="N24" s="56">
        <v>2300661.1053999998</v>
      </c>
      <c r="O24" s="56">
        <v>67125147.262500003</v>
      </c>
      <c r="P24" s="56">
        <v>34168</v>
      </c>
      <c r="Q24" s="56">
        <v>32395</v>
      </c>
      <c r="R24" s="57">
        <v>5.4730668313011304</v>
      </c>
      <c r="S24" s="56">
        <v>10.906537602435</v>
      </c>
      <c r="T24" s="56">
        <v>10.933037703349299</v>
      </c>
      <c r="U24" s="58">
        <v>-0.24297446064221501</v>
      </c>
    </row>
    <row r="25" spans="1:21" ht="12" thickBot="1">
      <c r="A25" s="74"/>
      <c r="B25" s="69" t="s">
        <v>23</v>
      </c>
      <c r="C25" s="70"/>
      <c r="D25" s="56">
        <v>409269.0699</v>
      </c>
      <c r="E25" s="56">
        <v>426895.44189999998</v>
      </c>
      <c r="F25" s="57">
        <v>95.871032981390101</v>
      </c>
      <c r="G25" s="56">
        <v>275430.60369999998</v>
      </c>
      <c r="H25" s="57">
        <v>48.592445575066698</v>
      </c>
      <c r="I25" s="56">
        <v>32476.806400000001</v>
      </c>
      <c r="J25" s="57">
        <v>7.9353190330105603</v>
      </c>
      <c r="K25" s="56">
        <v>19160.478800000001</v>
      </c>
      <c r="L25" s="57">
        <v>6.9565540439615301</v>
      </c>
      <c r="M25" s="57">
        <v>0.69498929223000405</v>
      </c>
      <c r="N25" s="56">
        <v>2320030.8657</v>
      </c>
      <c r="O25" s="56">
        <v>80230899.540000007</v>
      </c>
      <c r="P25" s="56">
        <v>25883</v>
      </c>
      <c r="Q25" s="56">
        <v>24737</v>
      </c>
      <c r="R25" s="57">
        <v>4.6327363867890297</v>
      </c>
      <c r="S25" s="56">
        <v>15.8122733029402</v>
      </c>
      <c r="T25" s="56">
        <v>15.5639149330962</v>
      </c>
      <c r="U25" s="58">
        <v>1.57066833519632</v>
      </c>
    </row>
    <row r="26" spans="1:21" ht="12" thickBot="1">
      <c r="A26" s="74"/>
      <c r="B26" s="69" t="s">
        <v>24</v>
      </c>
      <c r="C26" s="70"/>
      <c r="D26" s="56">
        <v>765325.74089999998</v>
      </c>
      <c r="E26" s="56">
        <v>808490.13170000003</v>
      </c>
      <c r="F26" s="57">
        <v>94.6611109885486</v>
      </c>
      <c r="G26" s="56">
        <v>683498.19099999999</v>
      </c>
      <c r="H26" s="57">
        <v>11.971875123806999</v>
      </c>
      <c r="I26" s="56">
        <v>137636.7052</v>
      </c>
      <c r="J26" s="57">
        <v>17.984068461900101</v>
      </c>
      <c r="K26" s="56">
        <v>119537.99189999999</v>
      </c>
      <c r="L26" s="57">
        <v>17.489145322405101</v>
      </c>
      <c r="M26" s="57">
        <v>0.15140553235276499</v>
      </c>
      <c r="N26" s="56">
        <v>4967602.8316000002</v>
      </c>
      <c r="O26" s="56">
        <v>158571112.88319999</v>
      </c>
      <c r="P26" s="56">
        <v>56047</v>
      </c>
      <c r="Q26" s="56">
        <v>54088</v>
      </c>
      <c r="R26" s="57">
        <v>3.6218754622097298</v>
      </c>
      <c r="S26" s="56">
        <v>13.655070581833099</v>
      </c>
      <c r="T26" s="56">
        <v>14.1483338744269</v>
      </c>
      <c r="U26" s="58">
        <v>-3.6123086265844799</v>
      </c>
    </row>
    <row r="27" spans="1:21" ht="12" thickBot="1">
      <c r="A27" s="74"/>
      <c r="B27" s="69" t="s">
        <v>25</v>
      </c>
      <c r="C27" s="70"/>
      <c r="D27" s="56">
        <v>319868.61619999999</v>
      </c>
      <c r="E27" s="56">
        <v>350370.7929</v>
      </c>
      <c r="F27" s="57">
        <v>91.294315245989793</v>
      </c>
      <c r="G27" s="56">
        <v>226923.00779999999</v>
      </c>
      <c r="H27" s="57">
        <v>40.959094144353202</v>
      </c>
      <c r="I27" s="56">
        <v>84763.646500000003</v>
      </c>
      <c r="J27" s="57">
        <v>26.499519554929101</v>
      </c>
      <c r="K27" s="56">
        <v>62976.282800000001</v>
      </c>
      <c r="L27" s="57">
        <v>27.752268670572398</v>
      </c>
      <c r="M27" s="57">
        <v>0.345961411682431</v>
      </c>
      <c r="N27" s="56">
        <v>1868098.5774999999</v>
      </c>
      <c r="O27" s="56">
        <v>53446563.420100003</v>
      </c>
      <c r="P27" s="56">
        <v>38095</v>
      </c>
      <c r="Q27" s="56">
        <v>34683</v>
      </c>
      <c r="R27" s="57">
        <v>9.8376726350085004</v>
      </c>
      <c r="S27" s="56">
        <v>8.3966036540228401</v>
      </c>
      <c r="T27" s="56">
        <v>8.2297415333160302</v>
      </c>
      <c r="U27" s="58">
        <v>1.9872573195337</v>
      </c>
    </row>
    <row r="28" spans="1:21" ht="12" thickBot="1">
      <c r="A28" s="74"/>
      <c r="B28" s="69" t="s">
        <v>26</v>
      </c>
      <c r="C28" s="70"/>
      <c r="D28" s="56">
        <v>1334959.5656000001</v>
      </c>
      <c r="E28" s="56">
        <v>1241964.0948000001</v>
      </c>
      <c r="F28" s="57">
        <v>107.487774500838</v>
      </c>
      <c r="G28" s="56">
        <v>943563.53249999997</v>
      </c>
      <c r="H28" s="57">
        <v>41.480623150301703</v>
      </c>
      <c r="I28" s="56">
        <v>63149.070699999997</v>
      </c>
      <c r="J28" s="57">
        <v>4.7304107425619</v>
      </c>
      <c r="K28" s="56">
        <v>42131.9931</v>
      </c>
      <c r="L28" s="57">
        <v>4.4651993902699898</v>
      </c>
      <c r="M28" s="57">
        <v>0.498838912038083</v>
      </c>
      <c r="N28" s="56">
        <v>7763751.9464999996</v>
      </c>
      <c r="O28" s="56">
        <v>227428763.4057</v>
      </c>
      <c r="P28" s="56">
        <v>54578</v>
      </c>
      <c r="Q28" s="56">
        <v>52761</v>
      </c>
      <c r="R28" s="57">
        <v>3.4438316180512198</v>
      </c>
      <c r="S28" s="56">
        <v>24.4596644362197</v>
      </c>
      <c r="T28" s="56">
        <v>25.1814484676181</v>
      </c>
      <c r="U28" s="58">
        <v>-2.9509155094114599</v>
      </c>
    </row>
    <row r="29" spans="1:21" ht="12" thickBot="1">
      <c r="A29" s="74"/>
      <c r="B29" s="69" t="s">
        <v>27</v>
      </c>
      <c r="C29" s="70"/>
      <c r="D29" s="56">
        <v>895682.44550000003</v>
      </c>
      <c r="E29" s="56">
        <v>902476.69689999998</v>
      </c>
      <c r="F29" s="57">
        <v>99.247154921192106</v>
      </c>
      <c r="G29" s="56">
        <v>668612.36620000005</v>
      </c>
      <c r="H29" s="57">
        <v>33.961393892627697</v>
      </c>
      <c r="I29" s="56">
        <v>139466.67319999999</v>
      </c>
      <c r="J29" s="57">
        <v>15.5709954907227</v>
      </c>
      <c r="K29" s="56">
        <v>102389.68210000001</v>
      </c>
      <c r="L29" s="57">
        <v>15.313758356268901</v>
      </c>
      <c r="M29" s="57">
        <v>0.36211647833605298</v>
      </c>
      <c r="N29" s="56">
        <v>5801608.2067</v>
      </c>
      <c r="O29" s="56">
        <v>165980360.2888</v>
      </c>
      <c r="P29" s="56">
        <v>126876</v>
      </c>
      <c r="Q29" s="56">
        <v>122351</v>
      </c>
      <c r="R29" s="57">
        <v>3.6983759838497399</v>
      </c>
      <c r="S29" s="56">
        <v>7.0595104314448802</v>
      </c>
      <c r="T29" s="56">
        <v>7.0775476939297599</v>
      </c>
      <c r="U29" s="58">
        <v>-0.25550302191694002</v>
      </c>
    </row>
    <row r="30" spans="1:21" ht="12" thickBot="1">
      <c r="A30" s="74"/>
      <c r="B30" s="69" t="s">
        <v>28</v>
      </c>
      <c r="C30" s="70"/>
      <c r="D30" s="56">
        <v>1297705.7873</v>
      </c>
      <c r="E30" s="56">
        <v>1666811.8794</v>
      </c>
      <c r="F30" s="57">
        <v>77.855563866459406</v>
      </c>
      <c r="G30" s="56">
        <v>1326277.3049000001</v>
      </c>
      <c r="H30" s="57">
        <v>-2.1542642322567902</v>
      </c>
      <c r="I30" s="56">
        <v>132063.09830000001</v>
      </c>
      <c r="J30" s="57">
        <v>10.176659424072501</v>
      </c>
      <c r="K30" s="56">
        <v>141487.09179999999</v>
      </c>
      <c r="L30" s="57">
        <v>10.667987100229199</v>
      </c>
      <c r="M30" s="57">
        <v>-6.6606736912235995E-2</v>
      </c>
      <c r="N30" s="56">
        <v>8151408.0279999999</v>
      </c>
      <c r="O30" s="56">
        <v>261373408.4463</v>
      </c>
      <c r="P30" s="56">
        <v>88661</v>
      </c>
      <c r="Q30" s="56">
        <v>87164</v>
      </c>
      <c r="R30" s="57">
        <v>1.7174521591482701</v>
      </c>
      <c r="S30" s="56">
        <v>14.636714985168201</v>
      </c>
      <c r="T30" s="56">
        <v>14.7384084254968</v>
      </c>
      <c r="U30" s="58">
        <v>-0.69478322445705498</v>
      </c>
    </row>
    <row r="31" spans="1:21" ht="12" thickBot="1">
      <c r="A31" s="74"/>
      <c r="B31" s="69" t="s">
        <v>29</v>
      </c>
      <c r="C31" s="70"/>
      <c r="D31" s="56">
        <v>1091153.5266</v>
      </c>
      <c r="E31" s="56">
        <v>1440037.6568</v>
      </c>
      <c r="F31" s="57">
        <v>75.772568963559095</v>
      </c>
      <c r="G31" s="56">
        <v>728803.56389999995</v>
      </c>
      <c r="H31" s="57">
        <v>49.718467451089303</v>
      </c>
      <c r="I31" s="56">
        <v>32831.1103</v>
      </c>
      <c r="J31" s="57">
        <v>3.0088442643172999</v>
      </c>
      <c r="K31" s="56">
        <v>24722.927599999999</v>
      </c>
      <c r="L31" s="57">
        <v>3.3922621711262999</v>
      </c>
      <c r="M31" s="57">
        <v>0.32796207759796198</v>
      </c>
      <c r="N31" s="56">
        <v>9422028.4594999999</v>
      </c>
      <c r="O31" s="56">
        <v>280533660.75819999</v>
      </c>
      <c r="P31" s="56">
        <v>43071</v>
      </c>
      <c r="Q31" s="56">
        <v>41011</v>
      </c>
      <c r="R31" s="57">
        <v>5.0230425983272902</v>
      </c>
      <c r="S31" s="56">
        <v>25.333833126697801</v>
      </c>
      <c r="T31" s="56">
        <v>24.836753019921499</v>
      </c>
      <c r="U31" s="58">
        <v>1.9621196061816899</v>
      </c>
    </row>
    <row r="32" spans="1:21" ht="12" thickBot="1">
      <c r="A32" s="74"/>
      <c r="B32" s="69" t="s">
        <v>30</v>
      </c>
      <c r="C32" s="70"/>
      <c r="D32" s="56">
        <v>152260.80530000001</v>
      </c>
      <c r="E32" s="56">
        <v>144009.26569999999</v>
      </c>
      <c r="F32" s="57">
        <v>105.729867144236</v>
      </c>
      <c r="G32" s="56">
        <v>114558.90850000001</v>
      </c>
      <c r="H32" s="57">
        <v>32.910488842515498</v>
      </c>
      <c r="I32" s="56">
        <v>32214.039199999999</v>
      </c>
      <c r="J32" s="57">
        <v>21.157144897879999</v>
      </c>
      <c r="K32" s="56">
        <v>29369.535899999999</v>
      </c>
      <c r="L32" s="57">
        <v>25.637059818879099</v>
      </c>
      <c r="M32" s="57">
        <v>9.6852170551323002E-2</v>
      </c>
      <c r="N32" s="56">
        <v>901152.56370000006</v>
      </c>
      <c r="O32" s="56">
        <v>27363124.7601</v>
      </c>
      <c r="P32" s="56">
        <v>28996</v>
      </c>
      <c r="Q32" s="56">
        <v>27314</v>
      </c>
      <c r="R32" s="57">
        <v>6.1580142051694997</v>
      </c>
      <c r="S32" s="56">
        <v>5.2510968857773497</v>
      </c>
      <c r="T32" s="56">
        <v>5.1064582887896304</v>
      </c>
      <c r="U32" s="58">
        <v>2.7544454070057598</v>
      </c>
    </row>
    <row r="33" spans="1:21" ht="12" thickBot="1">
      <c r="A33" s="74"/>
      <c r="B33" s="69" t="s">
        <v>70</v>
      </c>
      <c r="C33" s="70"/>
      <c r="D33" s="56">
        <v>25.640999999999998</v>
      </c>
      <c r="E33" s="59"/>
      <c r="F33" s="59"/>
      <c r="G33" s="56">
        <v>2.2124000000000001</v>
      </c>
      <c r="H33" s="57">
        <v>1058.9676369553399</v>
      </c>
      <c r="I33" s="56">
        <v>0</v>
      </c>
      <c r="J33" s="57">
        <v>0</v>
      </c>
      <c r="K33" s="56">
        <v>0</v>
      </c>
      <c r="L33" s="57">
        <v>0</v>
      </c>
      <c r="M33" s="59"/>
      <c r="N33" s="56">
        <v>27.9419</v>
      </c>
      <c r="O33" s="56">
        <v>490.22190000000001</v>
      </c>
      <c r="P33" s="56">
        <v>1</v>
      </c>
      <c r="Q33" s="59"/>
      <c r="R33" s="59"/>
      <c r="S33" s="56">
        <v>25.640999999999998</v>
      </c>
      <c r="T33" s="59"/>
      <c r="U33" s="60"/>
    </row>
    <row r="34" spans="1:21" ht="12" thickBot="1">
      <c r="A34" s="74"/>
      <c r="B34" s="69" t="s">
        <v>79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239898.91930000001</v>
      </c>
      <c r="E35" s="56">
        <v>257175.3186</v>
      </c>
      <c r="F35" s="57">
        <v>93.282248314477201</v>
      </c>
      <c r="G35" s="56">
        <v>201654.73579999999</v>
      </c>
      <c r="H35" s="57">
        <v>18.965179939007399</v>
      </c>
      <c r="I35" s="56">
        <v>34028.583400000003</v>
      </c>
      <c r="J35" s="57">
        <v>14.184550517898099</v>
      </c>
      <c r="K35" s="56">
        <v>17370.9352</v>
      </c>
      <c r="L35" s="57">
        <v>8.6141965032888699</v>
      </c>
      <c r="M35" s="57">
        <v>0.95893790450614302</v>
      </c>
      <c r="N35" s="56">
        <v>1462498.9055000001</v>
      </c>
      <c r="O35" s="56">
        <v>43880739.033</v>
      </c>
      <c r="P35" s="56">
        <v>15740</v>
      </c>
      <c r="Q35" s="56">
        <v>15031</v>
      </c>
      <c r="R35" s="57">
        <v>4.7169183687046701</v>
      </c>
      <c r="S35" s="56">
        <v>15.241354466327801</v>
      </c>
      <c r="T35" s="56">
        <v>15.5886703745592</v>
      </c>
      <c r="U35" s="58">
        <v>-2.2787732481304799</v>
      </c>
    </row>
    <row r="36" spans="1:21" ht="12" customHeight="1" thickBot="1">
      <c r="A36" s="74"/>
      <c r="B36" s="69" t="s">
        <v>78</v>
      </c>
      <c r="C36" s="70"/>
      <c r="D36" s="56">
        <v>2.5640999999999998</v>
      </c>
      <c r="E36" s="59"/>
      <c r="F36" s="59"/>
      <c r="G36" s="59"/>
      <c r="H36" s="59"/>
      <c r="I36" s="56">
        <v>0.25440000000000002</v>
      </c>
      <c r="J36" s="57">
        <v>9.9216099216099192</v>
      </c>
      <c r="K36" s="59"/>
      <c r="L36" s="59"/>
      <c r="M36" s="59"/>
      <c r="N36" s="56">
        <v>2.5640999999999998</v>
      </c>
      <c r="O36" s="56">
        <v>434485.3518</v>
      </c>
      <c r="P36" s="56">
        <v>1</v>
      </c>
      <c r="Q36" s="59"/>
      <c r="R36" s="59"/>
      <c r="S36" s="56">
        <v>2.5640999999999998</v>
      </c>
      <c r="T36" s="59"/>
      <c r="U36" s="60"/>
    </row>
    <row r="37" spans="1:21" ht="12" customHeight="1" thickBot="1">
      <c r="A37" s="74"/>
      <c r="B37" s="69" t="s">
        <v>64</v>
      </c>
      <c r="C37" s="70"/>
      <c r="D37" s="56">
        <v>125654.77</v>
      </c>
      <c r="E37" s="59"/>
      <c r="F37" s="59"/>
      <c r="G37" s="56">
        <v>71499.199999999997</v>
      </c>
      <c r="H37" s="57">
        <v>75.742903417101203</v>
      </c>
      <c r="I37" s="56">
        <v>4961.26</v>
      </c>
      <c r="J37" s="57">
        <v>3.9483260364887101</v>
      </c>
      <c r="K37" s="56">
        <v>2578.5700000000002</v>
      </c>
      <c r="L37" s="57">
        <v>3.60643196007788</v>
      </c>
      <c r="M37" s="57">
        <v>0.92403541497806896</v>
      </c>
      <c r="N37" s="56">
        <v>1146399.5</v>
      </c>
      <c r="O37" s="56">
        <v>36298435.770000003</v>
      </c>
      <c r="P37" s="56">
        <v>104</v>
      </c>
      <c r="Q37" s="56">
        <v>124</v>
      </c>
      <c r="R37" s="57">
        <v>-16.129032258064498</v>
      </c>
      <c r="S37" s="56">
        <v>1208.21894230769</v>
      </c>
      <c r="T37" s="56">
        <v>3272.45072580645</v>
      </c>
      <c r="U37" s="58">
        <v>-170.84914920768301</v>
      </c>
    </row>
    <row r="38" spans="1:21" ht="12" thickBot="1">
      <c r="A38" s="74"/>
      <c r="B38" s="69" t="s">
        <v>35</v>
      </c>
      <c r="C38" s="70"/>
      <c r="D38" s="56">
        <v>249400.1</v>
      </c>
      <c r="E38" s="59"/>
      <c r="F38" s="59"/>
      <c r="G38" s="56">
        <v>184391.93</v>
      </c>
      <c r="H38" s="57">
        <v>35.255431189423497</v>
      </c>
      <c r="I38" s="56">
        <v>-21798.05</v>
      </c>
      <c r="J38" s="57">
        <v>-8.7401929670437202</v>
      </c>
      <c r="K38" s="56">
        <v>-16130.77</v>
      </c>
      <c r="L38" s="57">
        <v>-8.7480889212450901</v>
      </c>
      <c r="M38" s="57">
        <v>0.35133350732792001</v>
      </c>
      <c r="N38" s="56">
        <v>1249554.95</v>
      </c>
      <c r="O38" s="56">
        <v>89710652.469999999</v>
      </c>
      <c r="P38" s="56">
        <v>113</v>
      </c>
      <c r="Q38" s="56">
        <v>114</v>
      </c>
      <c r="R38" s="57">
        <v>-0.87719298245614297</v>
      </c>
      <c r="S38" s="56">
        <v>2207.0805309734501</v>
      </c>
      <c r="T38" s="56">
        <v>2167.7026315789499</v>
      </c>
      <c r="U38" s="58">
        <v>1.78416232855518</v>
      </c>
    </row>
    <row r="39" spans="1:21" ht="12" thickBot="1">
      <c r="A39" s="74"/>
      <c r="B39" s="69" t="s">
        <v>36</v>
      </c>
      <c r="C39" s="70"/>
      <c r="D39" s="56">
        <v>210536.72</v>
      </c>
      <c r="E39" s="59"/>
      <c r="F39" s="59"/>
      <c r="G39" s="56">
        <v>342931.31</v>
      </c>
      <c r="H39" s="57">
        <v>-38.606737308413202</v>
      </c>
      <c r="I39" s="56">
        <v>-5048.74</v>
      </c>
      <c r="J39" s="57">
        <v>-2.3980329892096699</v>
      </c>
      <c r="K39" s="56">
        <v>-29400.27</v>
      </c>
      <c r="L39" s="57">
        <v>-8.5732241830003808</v>
      </c>
      <c r="M39" s="57">
        <v>-0.82827572671951699</v>
      </c>
      <c r="N39" s="56">
        <v>2047780.51</v>
      </c>
      <c r="O39" s="56">
        <v>86441605.040000007</v>
      </c>
      <c r="P39" s="56">
        <v>68</v>
      </c>
      <c r="Q39" s="56">
        <v>84</v>
      </c>
      <c r="R39" s="57">
        <v>-19.047619047619001</v>
      </c>
      <c r="S39" s="56">
        <v>3096.1282352941198</v>
      </c>
      <c r="T39" s="56">
        <v>2429.3547619047599</v>
      </c>
      <c r="U39" s="58">
        <v>21.535718895248401</v>
      </c>
    </row>
    <row r="40" spans="1:21" ht="12" thickBot="1">
      <c r="A40" s="74"/>
      <c r="B40" s="69" t="s">
        <v>37</v>
      </c>
      <c r="C40" s="70"/>
      <c r="D40" s="56">
        <v>253172.74</v>
      </c>
      <c r="E40" s="59"/>
      <c r="F40" s="59"/>
      <c r="G40" s="56">
        <v>208848.9</v>
      </c>
      <c r="H40" s="57">
        <v>21.222922409454899</v>
      </c>
      <c r="I40" s="56">
        <v>-38323.25</v>
      </c>
      <c r="J40" s="57">
        <v>-15.137194470463101</v>
      </c>
      <c r="K40" s="56">
        <v>-33689.81</v>
      </c>
      <c r="L40" s="57">
        <v>-16.1311886248862</v>
      </c>
      <c r="M40" s="57">
        <v>0.13753238738953999</v>
      </c>
      <c r="N40" s="56">
        <v>1508554.37</v>
      </c>
      <c r="O40" s="56">
        <v>62993793.369999997</v>
      </c>
      <c r="P40" s="56">
        <v>128</v>
      </c>
      <c r="Q40" s="56">
        <v>174</v>
      </c>
      <c r="R40" s="57">
        <v>-26.4367816091954</v>
      </c>
      <c r="S40" s="56">
        <v>1977.9120312499999</v>
      </c>
      <c r="T40" s="56">
        <v>1936.7679310344799</v>
      </c>
      <c r="U40" s="58">
        <v>2.08017846928789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6">
        <v>7.69</v>
      </c>
      <c r="H41" s="59"/>
      <c r="I41" s="59"/>
      <c r="J41" s="59"/>
      <c r="K41" s="56">
        <v>7.69</v>
      </c>
      <c r="L41" s="57">
        <v>100</v>
      </c>
      <c r="M41" s="59"/>
      <c r="N41" s="56">
        <v>0.05</v>
      </c>
      <c r="O41" s="56">
        <v>1380.9</v>
      </c>
      <c r="P41" s="59"/>
      <c r="Q41" s="59"/>
      <c r="R41" s="59"/>
      <c r="S41" s="59"/>
      <c r="T41" s="59"/>
      <c r="U41" s="60"/>
    </row>
    <row r="42" spans="1:21" ht="12" customHeight="1" thickBot="1">
      <c r="A42" s="74"/>
      <c r="B42" s="69" t="s">
        <v>32</v>
      </c>
      <c r="C42" s="70"/>
      <c r="D42" s="56">
        <v>33913.675000000003</v>
      </c>
      <c r="E42" s="59"/>
      <c r="F42" s="59"/>
      <c r="G42" s="56">
        <v>129451.28230000001</v>
      </c>
      <c r="H42" s="57">
        <v>-73.801978321538797</v>
      </c>
      <c r="I42" s="56">
        <v>1982.8595</v>
      </c>
      <c r="J42" s="57">
        <v>5.8467845198139097</v>
      </c>
      <c r="K42" s="56">
        <v>8385.4105999999992</v>
      </c>
      <c r="L42" s="57">
        <v>6.47765742525982</v>
      </c>
      <c r="M42" s="57">
        <v>-0.76353459662428502</v>
      </c>
      <c r="N42" s="56">
        <v>260409.40150000001</v>
      </c>
      <c r="O42" s="56">
        <v>16546891.868799999</v>
      </c>
      <c r="P42" s="56">
        <v>78</v>
      </c>
      <c r="Q42" s="56">
        <v>78</v>
      </c>
      <c r="R42" s="57">
        <v>0</v>
      </c>
      <c r="S42" s="56">
        <v>434.79070512820499</v>
      </c>
      <c r="T42" s="56">
        <v>336.89458205128199</v>
      </c>
      <c r="U42" s="58">
        <v>22.5156890251499</v>
      </c>
    </row>
    <row r="43" spans="1:21" ht="12" thickBot="1">
      <c r="A43" s="74"/>
      <c r="B43" s="69" t="s">
        <v>33</v>
      </c>
      <c r="C43" s="70"/>
      <c r="D43" s="56">
        <v>347889.5699</v>
      </c>
      <c r="E43" s="56">
        <v>1175048.7032000001</v>
      </c>
      <c r="F43" s="57">
        <v>29.606395798965199</v>
      </c>
      <c r="G43" s="56">
        <v>340478.76010000001</v>
      </c>
      <c r="H43" s="57">
        <v>2.17658505271325</v>
      </c>
      <c r="I43" s="56">
        <v>19114.085299999999</v>
      </c>
      <c r="J43" s="57">
        <v>5.4942967406278704</v>
      </c>
      <c r="K43" s="56">
        <v>18233.9735</v>
      </c>
      <c r="L43" s="57">
        <v>5.3553923582911898</v>
      </c>
      <c r="M43" s="57">
        <v>4.8267691076769002E-2</v>
      </c>
      <c r="N43" s="56">
        <v>3113861.3942</v>
      </c>
      <c r="O43" s="56">
        <v>107692887.2871</v>
      </c>
      <c r="P43" s="56">
        <v>1763</v>
      </c>
      <c r="Q43" s="56">
        <v>1723</v>
      </c>
      <c r="R43" s="57">
        <v>2.3215322112594401</v>
      </c>
      <c r="S43" s="56">
        <v>197.32817351106101</v>
      </c>
      <c r="T43" s="56">
        <v>208.92171288450399</v>
      </c>
      <c r="U43" s="58">
        <v>-5.8752580369843699</v>
      </c>
    </row>
    <row r="44" spans="1:21" ht="12" thickBot="1">
      <c r="A44" s="74"/>
      <c r="B44" s="69" t="s">
        <v>38</v>
      </c>
      <c r="C44" s="70"/>
      <c r="D44" s="56">
        <v>121813.73</v>
      </c>
      <c r="E44" s="59"/>
      <c r="F44" s="59"/>
      <c r="G44" s="56">
        <v>67390.64</v>
      </c>
      <c r="H44" s="57">
        <v>80.757639339825204</v>
      </c>
      <c r="I44" s="56">
        <v>-12219.15</v>
      </c>
      <c r="J44" s="57">
        <v>-10.0310121034796</v>
      </c>
      <c r="K44" s="56">
        <v>-2626.68</v>
      </c>
      <c r="L44" s="57">
        <v>-3.8976926172536701</v>
      </c>
      <c r="M44" s="57">
        <v>3.6519370460048401</v>
      </c>
      <c r="N44" s="56">
        <v>635414.05000000005</v>
      </c>
      <c r="O44" s="56">
        <v>42218023.420000002</v>
      </c>
      <c r="P44" s="56">
        <v>86</v>
      </c>
      <c r="Q44" s="56">
        <v>106</v>
      </c>
      <c r="R44" s="57">
        <v>-18.867924528301899</v>
      </c>
      <c r="S44" s="56">
        <v>1416.4387209302299</v>
      </c>
      <c r="T44" s="56">
        <v>1490.42160377358</v>
      </c>
      <c r="U44" s="58">
        <v>-5.2231615635842603</v>
      </c>
    </row>
    <row r="45" spans="1:21" ht="12" thickBot="1">
      <c r="A45" s="74"/>
      <c r="B45" s="69" t="s">
        <v>39</v>
      </c>
      <c r="C45" s="70"/>
      <c r="D45" s="56">
        <v>79908.56</v>
      </c>
      <c r="E45" s="59"/>
      <c r="F45" s="59"/>
      <c r="G45" s="56">
        <v>56253.87</v>
      </c>
      <c r="H45" s="57">
        <v>42.049889189845999</v>
      </c>
      <c r="I45" s="56">
        <v>9801.4500000000007</v>
      </c>
      <c r="J45" s="57">
        <v>12.2658323463719</v>
      </c>
      <c r="K45" s="56">
        <v>7578.45</v>
      </c>
      <c r="L45" s="57">
        <v>13.4718731351283</v>
      </c>
      <c r="M45" s="57">
        <v>0.29333174989608701</v>
      </c>
      <c r="N45" s="56">
        <v>363306.97</v>
      </c>
      <c r="O45" s="56">
        <v>18206227.629999999</v>
      </c>
      <c r="P45" s="56">
        <v>53</v>
      </c>
      <c r="Q45" s="56">
        <v>62</v>
      </c>
      <c r="R45" s="57">
        <v>-14.5161290322581</v>
      </c>
      <c r="S45" s="56">
        <v>1507.7086792452801</v>
      </c>
      <c r="T45" s="56">
        <v>995.03790322580596</v>
      </c>
      <c r="U45" s="58">
        <v>34.003304688549299</v>
      </c>
    </row>
    <row r="46" spans="1:21" ht="12" thickBot="1">
      <c r="A46" s="74"/>
      <c r="B46" s="69" t="s">
        <v>72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19656.330900000001</v>
      </c>
      <c r="E47" s="62"/>
      <c r="F47" s="62"/>
      <c r="G47" s="61">
        <v>10253.161700000001</v>
      </c>
      <c r="H47" s="63">
        <v>91.709947381401406</v>
      </c>
      <c r="I47" s="61">
        <v>1575.4247</v>
      </c>
      <c r="J47" s="63">
        <v>8.0148462498664994</v>
      </c>
      <c r="K47" s="61">
        <v>1136.48</v>
      </c>
      <c r="L47" s="63">
        <v>11.0841907428418</v>
      </c>
      <c r="M47" s="63">
        <v>0.38623178586512702</v>
      </c>
      <c r="N47" s="61">
        <v>94920.882899999997</v>
      </c>
      <c r="O47" s="61">
        <v>5894970.4047999997</v>
      </c>
      <c r="P47" s="61">
        <v>17</v>
      </c>
      <c r="Q47" s="61">
        <v>7</v>
      </c>
      <c r="R47" s="63">
        <v>142.857142857143</v>
      </c>
      <c r="S47" s="61">
        <v>1156.25475882353</v>
      </c>
      <c r="T47" s="61">
        <v>2176.0565000000001</v>
      </c>
      <c r="U47" s="64">
        <v>-88.198706504274398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102685</v>
      </c>
      <c r="D2" s="37">
        <v>709770.25868717895</v>
      </c>
      <c r="E2" s="37">
        <v>572900.83472136699</v>
      </c>
      <c r="F2" s="37">
        <v>136841.85986324801</v>
      </c>
      <c r="G2" s="37">
        <v>572900.83472136699</v>
      </c>
      <c r="H2" s="37">
        <v>0.19280488676721899</v>
      </c>
    </row>
    <row r="3" spans="1:8">
      <c r="A3" s="37">
        <v>2</v>
      </c>
      <c r="B3" s="37">
        <v>13</v>
      </c>
      <c r="C3" s="37">
        <v>15355</v>
      </c>
      <c r="D3" s="37">
        <v>134803.50465897401</v>
      </c>
      <c r="E3" s="37">
        <v>107881.02125299101</v>
      </c>
      <c r="F3" s="37">
        <v>26922.483405982901</v>
      </c>
      <c r="G3" s="37">
        <v>107881.02125299101</v>
      </c>
      <c r="H3" s="37">
        <v>0.19971649456808499</v>
      </c>
    </row>
    <row r="4" spans="1:8">
      <c r="A4" s="37">
        <v>3</v>
      </c>
      <c r="B4" s="37">
        <v>14</v>
      </c>
      <c r="C4" s="37">
        <v>137818</v>
      </c>
      <c r="D4" s="37">
        <v>175042.813882936</v>
      </c>
      <c r="E4" s="37">
        <v>128016.703935888</v>
      </c>
      <c r="F4" s="37">
        <v>46974.494562432803</v>
      </c>
      <c r="G4" s="37">
        <v>128016.703935888</v>
      </c>
      <c r="H4" s="37">
        <v>0.26843918417350299</v>
      </c>
    </row>
    <row r="5" spans="1:8">
      <c r="A5" s="37">
        <v>4</v>
      </c>
      <c r="B5" s="37">
        <v>15</v>
      </c>
      <c r="C5" s="37">
        <v>3757</v>
      </c>
      <c r="D5" s="37">
        <v>53062.483495401299</v>
      </c>
      <c r="E5" s="37">
        <v>43333.885961961998</v>
      </c>
      <c r="F5" s="37">
        <v>9728.5975334392297</v>
      </c>
      <c r="G5" s="37">
        <v>43333.885961961998</v>
      </c>
      <c r="H5" s="37">
        <v>0.18334229558408</v>
      </c>
    </row>
    <row r="6" spans="1:8">
      <c r="A6" s="37">
        <v>5</v>
      </c>
      <c r="B6" s="37">
        <v>16</v>
      </c>
      <c r="C6" s="37">
        <v>4440</v>
      </c>
      <c r="D6" s="37">
        <v>162602.05833931599</v>
      </c>
      <c r="E6" s="37">
        <v>154771.192642735</v>
      </c>
      <c r="F6" s="37">
        <v>7722.5836452991498</v>
      </c>
      <c r="G6" s="37">
        <v>154771.192642735</v>
      </c>
      <c r="H6" s="37">
        <v>4.7525411875530603E-2</v>
      </c>
    </row>
    <row r="7" spans="1:8">
      <c r="A7" s="37">
        <v>6</v>
      </c>
      <c r="B7" s="37">
        <v>17</v>
      </c>
      <c r="C7" s="37">
        <v>30770</v>
      </c>
      <c r="D7" s="37">
        <v>318905.92752393201</v>
      </c>
      <c r="E7" s="37">
        <v>281526.58863504301</v>
      </c>
      <c r="F7" s="37">
        <v>37282.791880341902</v>
      </c>
      <c r="G7" s="37">
        <v>281526.58863504301</v>
      </c>
      <c r="H7" s="37">
        <v>0.11694383590618</v>
      </c>
    </row>
    <row r="8" spans="1:8">
      <c r="A8" s="37">
        <v>7</v>
      </c>
      <c r="B8" s="37">
        <v>18</v>
      </c>
      <c r="C8" s="37">
        <v>64189</v>
      </c>
      <c r="D8" s="37">
        <v>144240.806330769</v>
      </c>
      <c r="E8" s="37">
        <v>124215.091734188</v>
      </c>
      <c r="F8" s="37">
        <v>19994.1761350427</v>
      </c>
      <c r="G8" s="37">
        <v>124215.091734188</v>
      </c>
      <c r="H8" s="37">
        <v>0.13864695681815301</v>
      </c>
    </row>
    <row r="9" spans="1:8">
      <c r="A9" s="37">
        <v>8</v>
      </c>
      <c r="B9" s="37">
        <v>19</v>
      </c>
      <c r="C9" s="37">
        <v>34039</v>
      </c>
      <c r="D9" s="37">
        <v>129749.435133333</v>
      </c>
      <c r="E9" s="37">
        <v>143086.866877778</v>
      </c>
      <c r="F9" s="37">
        <v>-13344.5514025641</v>
      </c>
      <c r="G9" s="37">
        <v>143086.866877778</v>
      </c>
      <c r="H9" s="37">
        <v>-0.102854271975079</v>
      </c>
    </row>
    <row r="10" spans="1:8">
      <c r="A10" s="37">
        <v>9</v>
      </c>
      <c r="B10" s="37">
        <v>21</v>
      </c>
      <c r="C10" s="37">
        <v>326926</v>
      </c>
      <c r="D10" s="37">
        <v>1300930.0930425599</v>
      </c>
      <c r="E10" s="37">
        <v>1317478.66076667</v>
      </c>
      <c r="F10" s="37">
        <v>-30842.066929914501</v>
      </c>
      <c r="G10" s="37">
        <v>1317478.66076667</v>
      </c>
      <c r="H10" s="37">
        <v>-2.3971078607319399E-2</v>
      </c>
    </row>
    <row r="11" spans="1:8">
      <c r="A11" s="37">
        <v>10</v>
      </c>
      <c r="B11" s="37">
        <v>22</v>
      </c>
      <c r="C11" s="37">
        <v>46592.161</v>
      </c>
      <c r="D11" s="37">
        <v>512400.39439316199</v>
      </c>
      <c r="E11" s="37">
        <v>441083.45265812002</v>
      </c>
      <c r="F11" s="37">
        <v>71316.257974359003</v>
      </c>
      <c r="G11" s="37">
        <v>441083.45265812002</v>
      </c>
      <c r="H11" s="37">
        <v>0.13918090993129201</v>
      </c>
    </row>
    <row r="12" spans="1:8">
      <c r="A12" s="37">
        <v>11</v>
      </c>
      <c r="B12" s="37">
        <v>23</v>
      </c>
      <c r="C12" s="37">
        <v>280499.40500000003</v>
      </c>
      <c r="D12" s="37">
        <v>2311371.23504957</v>
      </c>
      <c r="E12" s="37">
        <v>2023917.6243923099</v>
      </c>
      <c r="F12" s="37">
        <v>287404.94971709402</v>
      </c>
      <c r="G12" s="37">
        <v>2023917.6243923099</v>
      </c>
      <c r="H12" s="37">
        <v>0.124346533424845</v>
      </c>
    </row>
    <row r="13" spans="1:8">
      <c r="A13" s="37">
        <v>12</v>
      </c>
      <c r="B13" s="37">
        <v>24</v>
      </c>
      <c r="C13" s="37">
        <v>18612</v>
      </c>
      <c r="D13" s="37">
        <v>577190.70243162406</v>
      </c>
      <c r="E13" s="37">
        <v>547832.78217777796</v>
      </c>
      <c r="F13" s="37">
        <v>29356.732219658101</v>
      </c>
      <c r="G13" s="37">
        <v>547832.78217777796</v>
      </c>
      <c r="H13" s="37">
        <v>5.0861513397909598E-2</v>
      </c>
    </row>
    <row r="14" spans="1:8">
      <c r="A14" s="37">
        <v>13</v>
      </c>
      <c r="B14" s="37">
        <v>25</v>
      </c>
      <c r="C14" s="37">
        <v>105726</v>
      </c>
      <c r="D14" s="37">
        <v>1278476.6801983099</v>
      </c>
      <c r="E14" s="37">
        <v>1171729.0928</v>
      </c>
      <c r="F14" s="37">
        <v>106680.45110000001</v>
      </c>
      <c r="G14" s="37">
        <v>1171729.0928</v>
      </c>
      <c r="H14" s="37">
        <v>8.34477899582583E-2</v>
      </c>
    </row>
    <row r="15" spans="1:8">
      <c r="A15" s="37">
        <v>14</v>
      </c>
      <c r="B15" s="37">
        <v>26</v>
      </c>
      <c r="C15" s="37">
        <v>87694</v>
      </c>
      <c r="D15" s="37">
        <v>455313.09362310002</v>
      </c>
      <c r="E15" s="37">
        <v>398086.68585137301</v>
      </c>
      <c r="F15" s="37">
        <v>57220.038283790898</v>
      </c>
      <c r="G15" s="37">
        <v>398086.68585137301</v>
      </c>
      <c r="H15" s="37">
        <v>0.12567360693492499</v>
      </c>
    </row>
    <row r="16" spans="1:8">
      <c r="A16" s="37">
        <v>15</v>
      </c>
      <c r="B16" s="37">
        <v>27</v>
      </c>
      <c r="C16" s="37">
        <v>220712.02900000001</v>
      </c>
      <c r="D16" s="37">
        <v>1722050.9904026899</v>
      </c>
      <c r="E16" s="37">
        <v>1601986.2315718399</v>
      </c>
      <c r="F16" s="37">
        <v>120051.39841938599</v>
      </c>
      <c r="G16" s="37">
        <v>1601986.2315718399</v>
      </c>
      <c r="H16" s="37">
        <v>6.9714735804000699E-2</v>
      </c>
    </row>
    <row r="17" spans="1:8">
      <c r="A17" s="37">
        <v>16</v>
      </c>
      <c r="B17" s="37">
        <v>29</v>
      </c>
      <c r="C17" s="37">
        <v>241838</v>
      </c>
      <c r="D17" s="37">
        <v>3061262.7211888898</v>
      </c>
      <c r="E17" s="37">
        <v>2944018.5766145298</v>
      </c>
      <c r="F17" s="37">
        <v>111696.024916239</v>
      </c>
      <c r="G17" s="37">
        <v>2944018.5766145298</v>
      </c>
      <c r="H17" s="37">
        <v>3.65531600563367E-2</v>
      </c>
    </row>
    <row r="18" spans="1:8">
      <c r="A18" s="37">
        <v>17</v>
      </c>
      <c r="B18" s="37">
        <v>31</v>
      </c>
      <c r="C18" s="37">
        <v>41457.81</v>
      </c>
      <c r="D18" s="37">
        <v>372654.791791672</v>
      </c>
      <c r="E18" s="37">
        <v>316604.64449633699</v>
      </c>
      <c r="F18" s="37">
        <v>56050.147295335599</v>
      </c>
      <c r="G18" s="37">
        <v>316604.64449633699</v>
      </c>
      <c r="H18" s="37">
        <v>0.150407692400396</v>
      </c>
    </row>
    <row r="19" spans="1:8">
      <c r="A19" s="37">
        <v>18</v>
      </c>
      <c r="B19" s="37">
        <v>32</v>
      </c>
      <c r="C19" s="37">
        <v>22227.271000000001</v>
      </c>
      <c r="D19" s="37">
        <v>409269.05708017497</v>
      </c>
      <c r="E19" s="37">
        <v>376792.25741786801</v>
      </c>
      <c r="F19" s="37">
        <v>32469.143910094801</v>
      </c>
      <c r="G19" s="37">
        <v>376792.25741786801</v>
      </c>
      <c r="H19" s="37">
        <v>7.9335954489574506E-2</v>
      </c>
    </row>
    <row r="20" spans="1:8">
      <c r="A20" s="37">
        <v>19</v>
      </c>
      <c r="B20" s="37">
        <v>33</v>
      </c>
      <c r="C20" s="37">
        <v>70987.847999999998</v>
      </c>
      <c r="D20" s="37">
        <v>765325.81800742005</v>
      </c>
      <c r="E20" s="37">
        <v>627689.03416962002</v>
      </c>
      <c r="F20" s="37">
        <v>137632.01358138901</v>
      </c>
      <c r="G20" s="37">
        <v>627689.03416962002</v>
      </c>
      <c r="H20" s="37">
        <v>0.17983565718705599</v>
      </c>
    </row>
    <row r="21" spans="1:8">
      <c r="A21" s="37">
        <v>20</v>
      </c>
      <c r="B21" s="37">
        <v>34</v>
      </c>
      <c r="C21" s="37">
        <v>55466.161999999997</v>
      </c>
      <c r="D21" s="37">
        <v>319868.287898298</v>
      </c>
      <c r="E21" s="37">
        <v>235104.96464927899</v>
      </c>
      <c r="F21" s="37">
        <v>84762.194103720205</v>
      </c>
      <c r="G21" s="37">
        <v>235104.96464927899</v>
      </c>
      <c r="H21" s="37">
        <v>0.26499186235362598</v>
      </c>
    </row>
    <row r="22" spans="1:8">
      <c r="A22" s="37">
        <v>21</v>
      </c>
      <c r="B22" s="37">
        <v>35</v>
      </c>
      <c r="C22" s="37">
        <v>44423.881000000001</v>
      </c>
      <c r="D22" s="37">
        <v>1334960.8008203499</v>
      </c>
      <c r="E22" s="37">
        <v>1271810.4853743401</v>
      </c>
      <c r="F22" s="37">
        <v>63147.266046017699</v>
      </c>
      <c r="G22" s="37">
        <v>1271810.4853743401</v>
      </c>
      <c r="H22" s="37">
        <v>4.73028198673935E-2</v>
      </c>
    </row>
    <row r="23" spans="1:8">
      <c r="A23" s="37">
        <v>22</v>
      </c>
      <c r="B23" s="37">
        <v>36</v>
      </c>
      <c r="C23" s="37">
        <v>200564.34599999999</v>
      </c>
      <c r="D23" s="37">
        <v>895682.44591327396</v>
      </c>
      <c r="E23" s="37">
        <v>756215.78703080595</v>
      </c>
      <c r="F23" s="37">
        <v>139461.530982469</v>
      </c>
      <c r="G23" s="37">
        <v>756215.78703080595</v>
      </c>
      <c r="H23" s="37">
        <v>0.155705105150828</v>
      </c>
    </row>
    <row r="24" spans="1:8">
      <c r="A24" s="37">
        <v>23</v>
      </c>
      <c r="B24" s="37">
        <v>37</v>
      </c>
      <c r="C24" s="37">
        <v>179656.24</v>
      </c>
      <c r="D24" s="37">
        <v>1297705.8191327399</v>
      </c>
      <c r="E24" s="37">
        <v>1165642.6778964601</v>
      </c>
      <c r="F24" s="37">
        <v>132051.11265221101</v>
      </c>
      <c r="G24" s="37">
        <v>1165642.6778964601</v>
      </c>
      <c r="H24" s="37">
        <v>0.101758298925341</v>
      </c>
    </row>
    <row r="25" spans="1:8">
      <c r="A25" s="37">
        <v>24</v>
      </c>
      <c r="B25" s="37">
        <v>38</v>
      </c>
      <c r="C25" s="37">
        <v>239555.209</v>
      </c>
      <c r="D25" s="37">
        <v>1091153.4508230099</v>
      </c>
      <c r="E25" s="37">
        <v>1058322.4019778799</v>
      </c>
      <c r="F25" s="37">
        <v>32828.471045132697</v>
      </c>
      <c r="G25" s="37">
        <v>1058322.4019778799</v>
      </c>
      <c r="H25" s="37">
        <v>3.0086097034576199E-2</v>
      </c>
    </row>
    <row r="26" spans="1:8">
      <c r="A26" s="37">
        <v>25</v>
      </c>
      <c r="B26" s="37">
        <v>39</v>
      </c>
      <c r="C26" s="37">
        <v>92279.481</v>
      </c>
      <c r="D26" s="37">
        <v>152260.67413188101</v>
      </c>
      <c r="E26" s="37">
        <v>120046.78440201499</v>
      </c>
      <c r="F26" s="37">
        <v>32213.889729866401</v>
      </c>
      <c r="G26" s="37">
        <v>120046.78440201499</v>
      </c>
      <c r="H26" s="37">
        <v>0.211570649568806</v>
      </c>
    </row>
    <row r="27" spans="1:8">
      <c r="A27" s="37">
        <v>26</v>
      </c>
      <c r="B27" s="37">
        <v>40</v>
      </c>
      <c r="C27" s="37">
        <v>1</v>
      </c>
      <c r="D27" s="37">
        <v>25.640999999999998</v>
      </c>
      <c r="E27" s="37">
        <v>25.640999999999998</v>
      </c>
      <c r="F27" s="37">
        <v>0</v>
      </c>
      <c r="G27" s="37">
        <v>25.640999999999998</v>
      </c>
      <c r="H27" s="37">
        <v>0</v>
      </c>
    </row>
    <row r="28" spans="1:8">
      <c r="A28" s="37">
        <v>27</v>
      </c>
      <c r="B28" s="37">
        <v>42</v>
      </c>
      <c r="C28" s="37">
        <v>11484.075999999999</v>
      </c>
      <c r="D28" s="37">
        <v>239898.91769999999</v>
      </c>
      <c r="E28" s="37">
        <v>205870.33480000001</v>
      </c>
      <c r="F28" s="37">
        <v>34028.582900000001</v>
      </c>
      <c r="G28" s="37">
        <v>205870.33480000001</v>
      </c>
      <c r="H28" s="37">
        <v>0.14184550404080501</v>
      </c>
    </row>
    <row r="29" spans="1:8">
      <c r="A29" s="37">
        <v>28</v>
      </c>
      <c r="B29" s="37">
        <v>43</v>
      </c>
      <c r="C29" s="37">
        <v>1</v>
      </c>
      <c r="D29" s="37">
        <v>2.5640999999999998</v>
      </c>
      <c r="E29" s="37">
        <v>2.3096999999999999</v>
      </c>
      <c r="F29" s="37">
        <v>0.25440000000000002</v>
      </c>
      <c r="G29" s="37">
        <v>2.3096999999999999</v>
      </c>
      <c r="H29" s="37">
        <v>9.9216099216099196E-2</v>
      </c>
    </row>
    <row r="30" spans="1:8">
      <c r="A30" s="37">
        <v>29</v>
      </c>
      <c r="B30" s="37">
        <v>75</v>
      </c>
      <c r="C30" s="37">
        <v>80</v>
      </c>
      <c r="D30" s="37">
        <v>33913.675213675197</v>
      </c>
      <c r="E30" s="37">
        <v>31930.816239316198</v>
      </c>
      <c r="F30" s="37">
        <v>1982.85897435897</v>
      </c>
      <c r="G30" s="37">
        <v>31930.816239316198</v>
      </c>
      <c r="H30" s="37">
        <v>5.8467829330376302E-2</v>
      </c>
    </row>
    <row r="31" spans="1:8">
      <c r="A31" s="30">
        <v>30</v>
      </c>
      <c r="B31" s="39">
        <v>76</v>
      </c>
      <c r="C31" s="40">
        <v>2008</v>
      </c>
      <c r="D31" s="40">
        <v>347889.564166667</v>
      </c>
      <c r="E31" s="40">
        <v>328775.48415042699</v>
      </c>
      <c r="F31" s="40">
        <v>19114.080016239299</v>
      </c>
      <c r="G31" s="40">
        <v>328775.48415042699</v>
      </c>
      <c r="H31" s="40">
        <v>5.4942953123716498E-2</v>
      </c>
    </row>
    <row r="32" spans="1:8">
      <c r="A32" s="30">
        <v>31</v>
      </c>
      <c r="B32" s="39">
        <v>99</v>
      </c>
      <c r="C32" s="40">
        <v>18</v>
      </c>
      <c r="D32" s="40">
        <v>19656.3308373043</v>
      </c>
      <c r="E32" s="40">
        <v>18080.905816504001</v>
      </c>
      <c r="F32" s="40">
        <v>1575.42502080024</v>
      </c>
      <c r="G32" s="40">
        <v>18080.905816504001</v>
      </c>
      <c r="H32" s="40">
        <v>8.0148479074759998E-2</v>
      </c>
    </row>
    <row r="33" spans="1:8">
      <c r="A33" s="30">
        <v>33</v>
      </c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92</v>
      </c>
      <c r="D34" s="34">
        <v>125654.77</v>
      </c>
      <c r="E34" s="34">
        <v>120693.51</v>
      </c>
      <c r="F34" s="30"/>
      <c r="G34" s="30"/>
      <c r="H34" s="30"/>
    </row>
    <row r="35" spans="1:8">
      <c r="A35" s="30"/>
      <c r="B35" s="33">
        <v>71</v>
      </c>
      <c r="C35" s="34">
        <v>107</v>
      </c>
      <c r="D35" s="34">
        <v>249400.1</v>
      </c>
      <c r="E35" s="34">
        <v>271198.15000000002</v>
      </c>
      <c r="F35" s="30"/>
      <c r="G35" s="30"/>
      <c r="H35" s="30"/>
    </row>
    <row r="36" spans="1:8">
      <c r="A36" s="30"/>
      <c r="B36" s="33">
        <v>72</v>
      </c>
      <c r="C36" s="34">
        <v>66</v>
      </c>
      <c r="D36" s="34">
        <v>210536.72</v>
      </c>
      <c r="E36" s="34">
        <v>215585.46</v>
      </c>
      <c r="F36" s="30"/>
      <c r="G36" s="30"/>
      <c r="H36" s="30"/>
    </row>
    <row r="37" spans="1:8">
      <c r="A37" s="30"/>
      <c r="B37" s="33">
        <v>73</v>
      </c>
      <c r="C37" s="34">
        <v>122</v>
      </c>
      <c r="D37" s="34">
        <v>253172.74</v>
      </c>
      <c r="E37" s="34">
        <v>291495.99</v>
      </c>
      <c r="F37" s="30"/>
      <c r="G37" s="30"/>
      <c r="H37" s="30"/>
    </row>
    <row r="38" spans="1:8">
      <c r="A38" s="30"/>
      <c r="B38" s="33">
        <v>77</v>
      </c>
      <c r="C38" s="34">
        <v>80</v>
      </c>
      <c r="D38" s="34">
        <v>121813.73</v>
      </c>
      <c r="E38" s="34">
        <v>134032.88</v>
      </c>
      <c r="F38" s="30"/>
      <c r="G38" s="30"/>
      <c r="H38" s="30"/>
    </row>
    <row r="39" spans="1:8">
      <c r="A39" s="30"/>
      <c r="B39" s="33">
        <v>78</v>
      </c>
      <c r="C39" s="34">
        <v>53</v>
      </c>
      <c r="D39" s="34">
        <v>79908.56</v>
      </c>
      <c r="E39" s="34">
        <v>70107.11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2016-08-08T00:39:21Z</dcterms:modified>
</cp:coreProperties>
</file>