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<sst xmlns="http://schemas.openxmlformats.org/spreadsheetml/2006/main" count="121" uniqueCount="80">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</sst>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782" Type="http://schemas.openxmlformats.org/officeDocument/2006/relationships/image" Target="cid:fb682104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56" sqref="D56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16967508.109099999</v>
      </c>
      <c r="F3" s="25">
        <f>RA!I7</f>
        <v>1610487.6398</v>
      </c>
      <c r="G3" s="16">
        <f>SUM(G4:G42)</f>
        <v>15357020.4693</v>
      </c>
      <c r="H3" s="27">
        <f>RA!J7</f>
        <v>9.4915978789853295</v>
      </c>
      <c r="I3" s="20">
        <f>SUM(I4:I42)</f>
        <v>16967513.114697646</v>
      </c>
      <c r="J3" s="21">
        <f>SUM(J4:J42)</f>
        <v>15357020.524321817</v>
      </c>
      <c r="K3" s="22">
        <f>E3-I3</f>
        <v>-5.005597647279501</v>
      </c>
      <c r="L3" s="22">
        <f>G3-J3</f>
        <v>-5.5021816864609718E-2</v>
      </c>
    </row>
    <row r="4" spans="1:13">
      <c r="A4" s="70">
        <f>RA!A8</f>
        <v>42590</v>
      </c>
      <c r="B4" s="12">
        <v>12</v>
      </c>
      <c r="C4" s="65" t="s">
        <v>6</v>
      </c>
      <c r="D4" s="65"/>
      <c r="E4" s="15">
        <f>VLOOKUP(C4,RA!B8:D35,3,0)</f>
        <v>581700.3382</v>
      </c>
      <c r="F4" s="25">
        <f>VLOOKUP(C4,RA!B8:I38,8,0)</f>
        <v>116882.8858</v>
      </c>
      <c r="G4" s="16">
        <f t="shared" ref="G4:G42" si="0">E4-F4</f>
        <v>464817.45240000001</v>
      </c>
      <c r="H4" s="27">
        <f>RA!J8</f>
        <v>20.093315771773401</v>
      </c>
      <c r="I4" s="20">
        <f>VLOOKUP(B4,RMS!B:D,3,FALSE)</f>
        <v>581700.91846239299</v>
      </c>
      <c r="J4" s="21">
        <f>VLOOKUP(B4,RMS!B:E,4,FALSE)</f>
        <v>464817.462813675</v>
      </c>
      <c r="K4" s="22">
        <f t="shared" ref="K4:K42" si="1">E4-I4</f>
        <v>-0.58026239299215376</v>
      </c>
      <c r="L4" s="22">
        <f t="shared" ref="L4:L42" si="2">G4-J4</f>
        <v>-1.0413674986921251E-2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110653.08440000001</v>
      </c>
      <c r="F5" s="25">
        <f>VLOOKUP(C5,RA!B9:I39,8,0)</f>
        <v>22295.820199999998</v>
      </c>
      <c r="G5" s="16">
        <f t="shared" si="0"/>
        <v>88357.264200000005</v>
      </c>
      <c r="H5" s="27">
        <f>RA!J9</f>
        <v>20.1492984320282</v>
      </c>
      <c r="I5" s="20">
        <f>VLOOKUP(B5,RMS!B:D,3,FALSE)</f>
        <v>110653.18979658101</v>
      </c>
      <c r="J5" s="21">
        <f>VLOOKUP(B5,RMS!B:E,4,FALSE)</f>
        <v>88357.283011965803</v>
      </c>
      <c r="K5" s="22">
        <f t="shared" si="1"/>
        <v>-0.10539658099878579</v>
      </c>
      <c r="L5" s="22">
        <f t="shared" si="2"/>
        <v>-1.8811965797794983E-2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137251.3916</v>
      </c>
      <c r="F6" s="25">
        <f>VLOOKUP(C6,RA!B10:I40,8,0)</f>
        <v>38278.164299999997</v>
      </c>
      <c r="G6" s="16">
        <f t="shared" si="0"/>
        <v>98973.227299999999</v>
      </c>
      <c r="H6" s="27">
        <f>RA!J10</f>
        <v>27.889090124168899</v>
      </c>
      <c r="I6" s="20">
        <f>VLOOKUP(B6,RMS!B:D,3,FALSE)</f>
        <v>137253.72647066801</v>
      </c>
      <c r="J6" s="21">
        <f>VLOOKUP(B6,RMS!B:E,4,FALSE)</f>
        <v>98973.229031591705</v>
      </c>
      <c r="K6" s="22">
        <f>E6-I6</f>
        <v>-2.3348706680117175</v>
      </c>
      <c r="L6" s="22">
        <f t="shared" si="2"/>
        <v>-1.7315917066298425E-3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43353.310100000002</v>
      </c>
      <c r="F7" s="25">
        <f>VLOOKUP(C7,RA!B11:I41,8,0)</f>
        <v>8421.0282999999999</v>
      </c>
      <c r="G7" s="16">
        <f t="shared" si="0"/>
        <v>34932.281800000004</v>
      </c>
      <c r="H7" s="27">
        <f>RA!J11</f>
        <v>19.424187635444198</v>
      </c>
      <c r="I7" s="20">
        <f>VLOOKUP(B7,RMS!B:D,3,FALSE)</f>
        <v>43353.344725981398</v>
      </c>
      <c r="J7" s="21">
        <f>VLOOKUP(B7,RMS!B:E,4,FALSE)</f>
        <v>34932.281909673999</v>
      </c>
      <c r="K7" s="22">
        <f t="shared" si="1"/>
        <v>-3.4625981395947747E-2</v>
      </c>
      <c r="L7" s="22">
        <f t="shared" si="2"/>
        <v>-1.0967399430228397E-4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121537.89599999999</v>
      </c>
      <c r="F8" s="25">
        <f>VLOOKUP(C8,RA!B12:I42,8,0)</f>
        <v>10767.182500000001</v>
      </c>
      <c r="G8" s="16">
        <f t="shared" si="0"/>
        <v>110770.7135</v>
      </c>
      <c r="H8" s="27">
        <f>RA!J12</f>
        <v>8.8591154317826906</v>
      </c>
      <c r="I8" s="20">
        <f>VLOOKUP(B8,RMS!B:D,3,FALSE)</f>
        <v>121537.885165812</v>
      </c>
      <c r="J8" s="21">
        <f>VLOOKUP(B8,RMS!B:E,4,FALSE)</f>
        <v>110770.714663248</v>
      </c>
      <c r="K8" s="22">
        <f t="shared" si="1"/>
        <v>1.0834187996806577E-2</v>
      </c>
      <c r="L8" s="22">
        <f t="shared" si="2"/>
        <v>-1.1632480018306524E-3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256039.41409999999</v>
      </c>
      <c r="F9" s="25">
        <f>VLOOKUP(C9,RA!B13:I43,8,0)</f>
        <v>48608.396399999998</v>
      </c>
      <c r="G9" s="16">
        <f t="shared" si="0"/>
        <v>207431.0177</v>
      </c>
      <c r="H9" s="27">
        <f>RA!J13</f>
        <v>18.984731929208099</v>
      </c>
      <c r="I9" s="20">
        <f>VLOOKUP(B9,RMS!B:D,3,FALSE)</f>
        <v>256039.74166153799</v>
      </c>
      <c r="J9" s="21">
        <f>VLOOKUP(B9,RMS!B:E,4,FALSE)</f>
        <v>207431.01647350399</v>
      </c>
      <c r="K9" s="22">
        <f t="shared" si="1"/>
        <v>-0.32756153799709864</v>
      </c>
      <c r="L9" s="22">
        <f t="shared" si="2"/>
        <v>1.2264960096217692E-3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108320.8227</v>
      </c>
      <c r="F10" s="25">
        <f>VLOOKUP(C10,RA!B14:I43,8,0)</f>
        <v>16507.263800000001</v>
      </c>
      <c r="G10" s="16">
        <f t="shared" si="0"/>
        <v>91813.558900000004</v>
      </c>
      <c r="H10" s="27">
        <f>RA!J14</f>
        <v>15.2392341458832</v>
      </c>
      <c r="I10" s="20">
        <f>VLOOKUP(B10,RMS!B:D,3,FALSE)</f>
        <v>108320.83159230799</v>
      </c>
      <c r="J10" s="21">
        <f>VLOOKUP(B10,RMS!B:E,4,FALSE)</f>
        <v>91813.557431623907</v>
      </c>
      <c r="K10" s="22">
        <f t="shared" si="1"/>
        <v>-8.8923079892992973E-3</v>
      </c>
      <c r="L10" s="22">
        <f t="shared" si="2"/>
        <v>1.468376096454449E-3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98182.563500000004</v>
      </c>
      <c r="F11" s="25">
        <f>VLOOKUP(C11,RA!B15:I44,8,0)</f>
        <v>-10668.518099999999</v>
      </c>
      <c r="G11" s="16">
        <f t="shared" si="0"/>
        <v>108851.0816</v>
      </c>
      <c r="H11" s="27">
        <f>RA!J15</f>
        <v>-10.8660007639748</v>
      </c>
      <c r="I11" s="20">
        <f>VLOOKUP(B11,RMS!B:D,3,FALSE)</f>
        <v>98182.636849572606</v>
      </c>
      <c r="J11" s="21">
        <f>VLOOKUP(B11,RMS!B:E,4,FALSE)</f>
        <v>108851.08124957301</v>
      </c>
      <c r="K11" s="22">
        <f t="shared" si="1"/>
        <v>-7.3349572601728141E-2</v>
      </c>
      <c r="L11" s="22">
        <f t="shared" si="2"/>
        <v>3.504269989207387E-4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983802.27040000004</v>
      </c>
      <c r="F12" s="25">
        <f>VLOOKUP(C12,RA!B16:I45,8,0)</f>
        <v>15317.804700000001</v>
      </c>
      <c r="G12" s="16">
        <f t="shared" si="0"/>
        <v>968484.46570000006</v>
      </c>
      <c r="H12" s="27">
        <f>RA!J16</f>
        <v>1.5570003405025701</v>
      </c>
      <c r="I12" s="20">
        <f>VLOOKUP(B12,RMS!B:D,3,FALSE)</f>
        <v>983801.47218640801</v>
      </c>
      <c r="J12" s="21">
        <f>VLOOKUP(B12,RMS!B:E,4,FALSE)</f>
        <v>968484.46543333295</v>
      </c>
      <c r="K12" s="22">
        <f t="shared" si="1"/>
        <v>0.79821359203197062</v>
      </c>
      <c r="L12" s="22">
        <f t="shared" si="2"/>
        <v>2.6666710618883371E-4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439869.06310000003</v>
      </c>
      <c r="F13" s="25">
        <f>VLOOKUP(C13,RA!B17:I46,8,0)</f>
        <v>63148.973599999998</v>
      </c>
      <c r="G13" s="16">
        <f t="shared" si="0"/>
        <v>376720.0895</v>
      </c>
      <c r="H13" s="27">
        <f>RA!J17</f>
        <v>14.3563116612372</v>
      </c>
      <c r="I13" s="20">
        <f>VLOOKUP(B13,RMS!B:D,3,FALSE)</f>
        <v>439869.04804188001</v>
      </c>
      <c r="J13" s="21">
        <f>VLOOKUP(B13,RMS!B:E,4,FALSE)</f>
        <v>376720.08683675202</v>
      </c>
      <c r="K13" s="22">
        <f t="shared" si="1"/>
        <v>1.505812001414597E-2</v>
      </c>
      <c r="L13" s="22">
        <f t="shared" si="2"/>
        <v>2.6632479857653379E-3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2050493.6251999999</v>
      </c>
      <c r="F14" s="25">
        <f>VLOOKUP(C14,RA!B18:I47,8,0)</f>
        <v>268892.04009999998</v>
      </c>
      <c r="G14" s="16">
        <f t="shared" si="0"/>
        <v>1781601.5850999998</v>
      </c>
      <c r="H14" s="27">
        <f>RA!J18</f>
        <v>13.1135272402406</v>
      </c>
      <c r="I14" s="20">
        <f>VLOOKUP(B14,RMS!B:D,3,FALSE)</f>
        <v>2050493.2446564101</v>
      </c>
      <c r="J14" s="21">
        <f>VLOOKUP(B14,RMS!B:E,4,FALSE)</f>
        <v>1781601.5788153801</v>
      </c>
      <c r="K14" s="22">
        <f t="shared" si="1"/>
        <v>0.38054358982481062</v>
      </c>
      <c r="L14" s="22">
        <f t="shared" si="2"/>
        <v>6.2846196815371513E-3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436317.8125</v>
      </c>
      <c r="F15" s="25">
        <f>VLOOKUP(C15,RA!B19:I48,8,0)</f>
        <v>32708.415000000001</v>
      </c>
      <c r="G15" s="16">
        <f t="shared" si="0"/>
        <v>403609.39750000002</v>
      </c>
      <c r="H15" s="27">
        <f>RA!J19</f>
        <v>7.4964656640049503</v>
      </c>
      <c r="I15" s="20">
        <f>VLOOKUP(B15,RMS!B:D,3,FALSE)</f>
        <v>436317.720744444</v>
      </c>
      <c r="J15" s="21">
        <f>VLOOKUP(B15,RMS!B:E,4,FALSE)</f>
        <v>403609.39686666703</v>
      </c>
      <c r="K15" s="22">
        <f t="shared" si="1"/>
        <v>9.1755556000862271E-2</v>
      </c>
      <c r="L15" s="22">
        <f t="shared" si="2"/>
        <v>6.3333299476653337E-4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975180.69339999999</v>
      </c>
      <c r="F16" s="25">
        <f>VLOOKUP(C16,RA!B20:I49,8,0)</f>
        <v>90585.32</v>
      </c>
      <c r="G16" s="16">
        <f t="shared" si="0"/>
        <v>884595.37339999992</v>
      </c>
      <c r="H16" s="27">
        <f>RA!J20</f>
        <v>9.28908053790229</v>
      </c>
      <c r="I16" s="20">
        <f>VLOOKUP(B16,RMS!B:D,3,FALSE)</f>
        <v>975180.81563871901</v>
      </c>
      <c r="J16" s="21">
        <f>VLOOKUP(B16,RMS!B:E,4,FALSE)</f>
        <v>884595.37340000004</v>
      </c>
      <c r="K16" s="22">
        <f t="shared" si="1"/>
        <v>-0.12223871902097017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359305.01699999999</v>
      </c>
      <c r="F17" s="25">
        <f>VLOOKUP(C17,RA!B21:I50,8,0)</f>
        <v>45696.5265</v>
      </c>
      <c r="G17" s="16">
        <f t="shared" si="0"/>
        <v>313608.49050000001</v>
      </c>
      <c r="H17" s="27">
        <f>RA!J21</f>
        <v>12.718031849802999</v>
      </c>
      <c r="I17" s="20">
        <f>VLOOKUP(B17,RMS!B:D,3,FALSE)</f>
        <v>359304.29143021698</v>
      </c>
      <c r="J17" s="21">
        <f>VLOOKUP(B17,RMS!B:E,4,FALSE)</f>
        <v>313608.49043508002</v>
      </c>
      <c r="K17" s="22">
        <f t="shared" si="1"/>
        <v>0.72556978301145136</v>
      </c>
      <c r="L17" s="22">
        <f t="shared" si="2"/>
        <v>6.4919993747025728E-5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1424183.1166000001</v>
      </c>
      <c r="F18" s="25">
        <f>VLOOKUP(C18,RA!B22:I51,8,0)</f>
        <v>107179.21369999999</v>
      </c>
      <c r="G18" s="16">
        <f t="shared" si="0"/>
        <v>1317003.9029000001</v>
      </c>
      <c r="H18" s="27">
        <f>RA!J22</f>
        <v>7.5256624271654404</v>
      </c>
      <c r="I18" s="20">
        <f>VLOOKUP(B18,RMS!B:D,3,FALSE)</f>
        <v>1424184.42084713</v>
      </c>
      <c r="J18" s="21">
        <f>VLOOKUP(B18,RMS!B:E,4,FALSE)</f>
        <v>1317003.9026118701</v>
      </c>
      <c r="K18" s="22">
        <f t="shared" si="1"/>
        <v>-1.3042471299413592</v>
      </c>
      <c r="L18" s="22">
        <f t="shared" si="2"/>
        <v>2.8813001699745655E-4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2382472.8870000001</v>
      </c>
      <c r="F19" s="25">
        <f>VLOOKUP(C19,RA!B23:I52,8,0)</f>
        <v>116807.5868</v>
      </c>
      <c r="G19" s="16">
        <f t="shared" si="0"/>
        <v>2265665.3001999999</v>
      </c>
      <c r="H19" s="27">
        <f>RA!J23</f>
        <v>4.9027876639168699</v>
      </c>
      <c r="I19" s="20">
        <f>VLOOKUP(B19,RMS!B:D,3,FALSE)</f>
        <v>2382474.4681213698</v>
      </c>
      <c r="J19" s="21">
        <f>VLOOKUP(B19,RMS!B:E,4,FALSE)</f>
        <v>2265665.32708205</v>
      </c>
      <c r="K19" s="22">
        <f t="shared" si="1"/>
        <v>-1.5811213697306812</v>
      </c>
      <c r="L19" s="22">
        <f t="shared" si="2"/>
        <v>-2.6882050093263388E-2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298866.82140000002</v>
      </c>
      <c r="F20" s="25">
        <f>VLOOKUP(C20,RA!B24:I53,8,0)</f>
        <v>46868.434399999998</v>
      </c>
      <c r="G20" s="16">
        <f t="shared" si="0"/>
        <v>251998.38700000002</v>
      </c>
      <c r="H20" s="27">
        <f>RA!J24</f>
        <v>15.6820466656189</v>
      </c>
      <c r="I20" s="20">
        <f>VLOOKUP(B20,RMS!B:D,3,FALSE)</f>
        <v>298866.986672203</v>
      </c>
      <c r="J20" s="21">
        <f>VLOOKUP(B20,RMS!B:E,4,FALSE)</f>
        <v>251998.390206499</v>
      </c>
      <c r="K20" s="22">
        <f t="shared" si="1"/>
        <v>-0.16527220298303291</v>
      </c>
      <c r="L20" s="22">
        <f t="shared" si="2"/>
        <v>-3.2064989791251719E-3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282498.43089999998</v>
      </c>
      <c r="F21" s="25">
        <f>VLOOKUP(C21,RA!B25:I54,8,0)</f>
        <v>25500.828699999998</v>
      </c>
      <c r="G21" s="16">
        <f t="shared" si="0"/>
        <v>256997.60219999996</v>
      </c>
      <c r="H21" s="27">
        <f>RA!J25</f>
        <v>9.0268921560937407</v>
      </c>
      <c r="I21" s="20">
        <f>VLOOKUP(B21,RMS!B:D,3,FALSE)</f>
        <v>282498.46819783701</v>
      </c>
      <c r="J21" s="21">
        <f>VLOOKUP(B21,RMS!B:E,4,FALSE)</f>
        <v>256997.592344687</v>
      </c>
      <c r="K21" s="22">
        <f t="shared" si="1"/>
        <v>-3.7297837028745562E-2</v>
      </c>
      <c r="L21" s="22">
        <f t="shared" si="2"/>
        <v>9.8553129646461457E-3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604114.04749999999</v>
      </c>
      <c r="F22" s="25">
        <f>VLOOKUP(C22,RA!B26:I55,8,0)</f>
        <v>121691.8425</v>
      </c>
      <c r="G22" s="16">
        <f t="shared" si="0"/>
        <v>482422.20499999996</v>
      </c>
      <c r="H22" s="27">
        <f>RA!J26</f>
        <v>20.1438524734852</v>
      </c>
      <c r="I22" s="20">
        <f>VLOOKUP(B22,RMS!B:D,3,FALSE)</f>
        <v>604114.06076737004</v>
      </c>
      <c r="J22" s="21">
        <f>VLOOKUP(B22,RMS!B:E,4,FALSE)</f>
        <v>482422.19819880399</v>
      </c>
      <c r="K22" s="22">
        <f t="shared" si="1"/>
        <v>-1.3267370057292283E-2</v>
      </c>
      <c r="L22" s="22">
        <f t="shared" si="2"/>
        <v>6.8011959665454924E-3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271476.03999999998</v>
      </c>
      <c r="F23" s="25">
        <f>VLOOKUP(C23,RA!B27:I56,8,0)</f>
        <v>73215.5193</v>
      </c>
      <c r="G23" s="16">
        <f t="shared" si="0"/>
        <v>198260.52069999999</v>
      </c>
      <c r="H23" s="27">
        <f>RA!J27</f>
        <v>26.9694221633703</v>
      </c>
      <c r="I23" s="20">
        <f>VLOOKUP(B23,RMS!B:D,3,FALSE)</f>
        <v>271475.81333812902</v>
      </c>
      <c r="J23" s="21">
        <f>VLOOKUP(B23,RMS!B:E,4,FALSE)</f>
        <v>198260.51649106201</v>
      </c>
      <c r="K23" s="22">
        <f t="shared" si="1"/>
        <v>0.22666187095455825</v>
      </c>
      <c r="L23" s="22">
        <f t="shared" si="2"/>
        <v>4.2089379858225584E-3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1003293.7507</v>
      </c>
      <c r="F24" s="25">
        <f>VLOOKUP(C24,RA!B28:I57,8,0)</f>
        <v>55415.978900000002</v>
      </c>
      <c r="G24" s="16">
        <f t="shared" si="0"/>
        <v>947877.77179999999</v>
      </c>
      <c r="H24" s="27">
        <f>RA!J28</f>
        <v>5.5234051703537599</v>
      </c>
      <c r="I24" s="20">
        <f>VLOOKUP(B24,RMS!B:D,3,FALSE)</f>
        <v>1003293.76310177</v>
      </c>
      <c r="J24" s="21">
        <f>VLOOKUP(B24,RMS!B:E,4,FALSE)</f>
        <v>947877.78087168105</v>
      </c>
      <c r="K24" s="22">
        <f t="shared" si="1"/>
        <v>-1.2401769985444844E-2</v>
      </c>
      <c r="L24" s="22">
        <f t="shared" si="2"/>
        <v>-9.071681066416204E-3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777891.13959999999</v>
      </c>
      <c r="F25" s="25">
        <f>VLOOKUP(C25,RA!B29:I58,8,0)</f>
        <v>118528.0739</v>
      </c>
      <c r="G25" s="16">
        <f t="shared" si="0"/>
        <v>659363.06570000004</v>
      </c>
      <c r="H25" s="27">
        <f>RA!J29</f>
        <v>15.2371029654546</v>
      </c>
      <c r="I25" s="20">
        <f>VLOOKUP(B25,RMS!B:D,3,FALSE)</f>
        <v>777891.84366991103</v>
      </c>
      <c r="J25" s="21">
        <f>VLOOKUP(B25,RMS!B:E,4,FALSE)</f>
        <v>659363.09007852897</v>
      </c>
      <c r="K25" s="22">
        <f t="shared" si="1"/>
        <v>-0.70406991103664041</v>
      </c>
      <c r="L25" s="22">
        <f t="shared" si="2"/>
        <v>-2.4378528934903443E-2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1045336.8797</v>
      </c>
      <c r="F26" s="25">
        <f>VLOOKUP(C26,RA!B30:I59,8,0)</f>
        <v>117701.512</v>
      </c>
      <c r="G26" s="16">
        <f t="shared" si="0"/>
        <v>927635.36770000006</v>
      </c>
      <c r="H26" s="27">
        <f>RA!J30</f>
        <v>11.259672770158</v>
      </c>
      <c r="I26" s="20">
        <f>VLOOKUP(B26,RMS!B:D,3,FALSE)</f>
        <v>1045336.91036991</v>
      </c>
      <c r="J26" s="21">
        <f>VLOOKUP(B26,RMS!B:E,4,FALSE)</f>
        <v>927635.35995098797</v>
      </c>
      <c r="K26" s="22">
        <f t="shared" si="1"/>
        <v>-3.0669909901916981E-2</v>
      </c>
      <c r="L26" s="22">
        <f t="shared" si="2"/>
        <v>7.7490120893344283E-3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811706.07270000002</v>
      </c>
      <c r="F27" s="25">
        <f>VLOOKUP(C27,RA!B31:I60,8,0)</f>
        <v>36887.556600000004</v>
      </c>
      <c r="G27" s="16">
        <f t="shared" si="0"/>
        <v>774818.51610000001</v>
      </c>
      <c r="H27" s="27">
        <f>RA!J31</f>
        <v>4.5444475334895502</v>
      </c>
      <c r="I27" s="20">
        <f>VLOOKUP(B27,RMS!B:D,3,FALSE)</f>
        <v>811706.01569026499</v>
      </c>
      <c r="J27" s="21">
        <f>VLOOKUP(B27,RMS!B:E,4,FALSE)</f>
        <v>774818.50204247795</v>
      </c>
      <c r="K27" s="22">
        <f t="shared" si="1"/>
        <v>5.7009735028259456E-2</v>
      </c>
      <c r="L27" s="22">
        <f t="shared" si="2"/>
        <v>1.4057522057555616E-2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121623.6222</v>
      </c>
      <c r="F28" s="25">
        <f>VLOOKUP(C28,RA!B32:I61,8,0)</f>
        <v>28619.053500000002</v>
      </c>
      <c r="G28" s="16">
        <f t="shared" si="0"/>
        <v>93004.568700000003</v>
      </c>
      <c r="H28" s="27">
        <f>RA!J32</f>
        <v>23.530834703260499</v>
      </c>
      <c r="I28" s="20">
        <f>VLOOKUP(B28,RMS!B:D,3,FALSE)</f>
        <v>121623.503098343</v>
      </c>
      <c r="J28" s="21">
        <f>VLOOKUP(B28,RMS!B:E,4,FALSE)</f>
        <v>93004.569026112993</v>
      </c>
      <c r="K28" s="22">
        <f t="shared" si="1"/>
        <v>0.11910165699373465</v>
      </c>
      <c r="L28" s="22">
        <f t="shared" si="2"/>
        <v>-3.2611298956908286E-4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201517.97320000001</v>
      </c>
      <c r="F30" s="25">
        <f>VLOOKUP(C30,RA!B34:I64,8,0)</f>
        <v>27739.071899999999</v>
      </c>
      <c r="G30" s="16">
        <f t="shared" si="0"/>
        <v>173778.9013</v>
      </c>
      <c r="H30" s="27">
        <f>RA!J34</f>
        <v>0</v>
      </c>
      <c r="I30" s="20">
        <f>VLOOKUP(B30,RMS!B:D,3,FALSE)</f>
        <v>201517.97229999999</v>
      </c>
      <c r="J30" s="21">
        <f>VLOOKUP(B30,RMS!B:E,4,FALSE)</f>
        <v>173778.91409999999</v>
      </c>
      <c r="K30" s="22">
        <f t="shared" si="1"/>
        <v>9.0000001364387572E-4</v>
      </c>
      <c r="L30" s="22">
        <f t="shared" si="2"/>
        <v>-1.2799999996786937E-2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13.7650609816673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116579.57</v>
      </c>
      <c r="F32" s="25">
        <f>VLOOKUP(C32,RA!B34:I65,8,0)</f>
        <v>4952.26</v>
      </c>
      <c r="G32" s="16">
        <f t="shared" si="0"/>
        <v>111627.31000000001</v>
      </c>
      <c r="H32" s="27">
        <f>RA!J34</f>
        <v>0</v>
      </c>
      <c r="I32" s="20">
        <f>VLOOKUP(B32,RMS!B:D,3,FALSE)</f>
        <v>116579.57</v>
      </c>
      <c r="J32" s="21">
        <f>VLOOKUP(B32,RMS!B:E,4,FALSE)</f>
        <v>111627.31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155937.69</v>
      </c>
      <c r="F33" s="25">
        <f>VLOOKUP(C33,RA!B34:I65,8,0)</f>
        <v>-15062.42</v>
      </c>
      <c r="G33" s="16">
        <f t="shared" si="0"/>
        <v>171000.11000000002</v>
      </c>
      <c r="H33" s="27">
        <f>RA!J34</f>
        <v>0</v>
      </c>
      <c r="I33" s="20">
        <f>VLOOKUP(B33,RMS!B:D,3,FALSE)</f>
        <v>155937.69</v>
      </c>
      <c r="J33" s="21">
        <f>VLOOKUP(B33,RMS!B:E,4,FALSE)</f>
        <v>171000.11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105579.44</v>
      </c>
      <c r="F34" s="25">
        <f>VLOOKUP(C34,RA!B34:I66,8,0)</f>
        <v>-2666.74</v>
      </c>
      <c r="G34" s="16">
        <f t="shared" si="0"/>
        <v>108246.18000000001</v>
      </c>
      <c r="H34" s="27">
        <f>RA!J35</f>
        <v>13.7650609816673</v>
      </c>
      <c r="I34" s="20">
        <f>VLOOKUP(B34,RMS!B:D,3,FALSE)</f>
        <v>105579.44</v>
      </c>
      <c r="J34" s="21">
        <f>VLOOKUP(B34,RMS!B:E,4,FALSE)</f>
        <v>108246.18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146288.14000000001</v>
      </c>
      <c r="F35" s="25">
        <f>VLOOKUP(C35,RA!B34:I67,8,0)</f>
        <v>-24147.11</v>
      </c>
      <c r="G35" s="16">
        <f t="shared" si="0"/>
        <v>170435.25</v>
      </c>
      <c r="H35" s="27">
        <f>RA!J34</f>
        <v>0</v>
      </c>
      <c r="I35" s="20">
        <f>VLOOKUP(B35,RMS!B:D,3,FALSE)</f>
        <v>146288.14000000001</v>
      </c>
      <c r="J35" s="21">
        <f>VLOOKUP(B35,RMS!B:E,4,FALSE)</f>
        <v>170435.25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0.06</v>
      </c>
      <c r="F36" s="25">
        <f>VLOOKUP(C36,RA!B35:I68,8,0)</f>
        <v>0.05</v>
      </c>
      <c r="G36" s="16">
        <f t="shared" si="0"/>
        <v>9.999999999999995E-3</v>
      </c>
      <c r="H36" s="27">
        <f>RA!J35</f>
        <v>13.7650609816673</v>
      </c>
      <c r="I36" s="20">
        <f>VLOOKUP(B36,RMS!B:D,3,FALSE)</f>
        <v>0.06</v>
      </c>
      <c r="J36" s="21">
        <f>VLOOKUP(B36,RMS!B:E,4,FALSE)</f>
        <v>0.01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39564.102099999996</v>
      </c>
      <c r="F37" s="25">
        <f>VLOOKUP(C37,RA!B8:I68,8,0)</f>
        <v>2436.4567000000002</v>
      </c>
      <c r="G37" s="16">
        <f t="shared" si="0"/>
        <v>37127.645399999994</v>
      </c>
      <c r="H37" s="27">
        <f>RA!J35</f>
        <v>13.7650609816673</v>
      </c>
      <c r="I37" s="20">
        <f>VLOOKUP(B37,RMS!B:D,3,FALSE)</f>
        <v>39564.102564102599</v>
      </c>
      <c r="J37" s="21">
        <f>VLOOKUP(B37,RMS!B:E,4,FALSE)</f>
        <v>37127.645299145297</v>
      </c>
      <c r="K37" s="22">
        <f t="shared" si="1"/>
        <v>-4.6410260256379843E-4</v>
      </c>
      <c r="L37" s="22">
        <f t="shared" si="2"/>
        <v>1.0085469693876803E-4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315590.73869999999</v>
      </c>
      <c r="F38" s="25">
        <f>VLOOKUP(C38,RA!B8:I69,8,0)</f>
        <v>17126.257799999999</v>
      </c>
      <c r="G38" s="16">
        <f t="shared" si="0"/>
        <v>298464.48089999997</v>
      </c>
      <c r="H38" s="27">
        <f>RA!J36</f>
        <v>0</v>
      </c>
      <c r="I38" s="20">
        <f>VLOOKUP(B38,RMS!B:D,3,FALSE)</f>
        <v>315590.73404957302</v>
      </c>
      <c r="J38" s="21">
        <f>VLOOKUP(B38,RMS!B:E,4,FALSE)</f>
        <v>298464.48306752101</v>
      </c>
      <c r="K38" s="22">
        <f t="shared" si="1"/>
        <v>4.6504269703291357E-3</v>
      </c>
      <c r="L38" s="22">
        <f t="shared" si="2"/>
        <v>-2.1675210446119308E-3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108093.23</v>
      </c>
      <c r="F39" s="25">
        <f>VLOOKUP(C39,RA!B9:I70,8,0)</f>
        <v>-22841.85</v>
      </c>
      <c r="G39" s="16">
        <f t="shared" si="0"/>
        <v>130935.07999999999</v>
      </c>
      <c r="H39" s="27">
        <f>RA!J37</f>
        <v>4.2479655740710003</v>
      </c>
      <c r="I39" s="20">
        <f>VLOOKUP(B39,RMS!B:D,3,FALSE)</f>
        <v>108093.23</v>
      </c>
      <c r="J39" s="21">
        <f>VLOOKUP(B39,RMS!B:E,4,FALSE)</f>
        <v>130935.08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40023.97</v>
      </c>
      <c r="F40" s="25">
        <f>VLOOKUP(C40,RA!B10:I71,8,0)</f>
        <v>5476.35</v>
      </c>
      <c r="G40" s="16">
        <f t="shared" si="0"/>
        <v>34547.620000000003</v>
      </c>
      <c r="H40" s="27">
        <f>RA!J38</f>
        <v>-9.6592555654761902</v>
      </c>
      <c r="I40" s="20">
        <f>VLOOKUP(B40,RMS!B:D,3,FALSE)</f>
        <v>40023.97</v>
      </c>
      <c r="J40" s="21">
        <f>VLOOKUP(B40,RMS!B:E,4,FALSE)</f>
        <v>34547.620000000003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-2.5258137379777699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12863.0846</v>
      </c>
      <c r="F42" s="25">
        <f>VLOOKUP(C42,RA!B8:I72,8,0)</f>
        <v>1618.41</v>
      </c>
      <c r="G42" s="16">
        <f t="shared" si="0"/>
        <v>11244.6746</v>
      </c>
      <c r="H42" s="27">
        <f>RA!J39</f>
        <v>-2.5258137379777699</v>
      </c>
      <c r="I42" s="20">
        <f>VLOOKUP(B42,RMS!B:D,3,FALSE)</f>
        <v>12863.084486801299</v>
      </c>
      <c r="J42" s="21">
        <f>VLOOKUP(B42,RMS!B:E,4,FALSE)</f>
        <v>11244.6745783224</v>
      </c>
      <c r="K42" s="22">
        <f t="shared" si="1"/>
        <v>1.1319870100123808E-4</v>
      </c>
      <c r="L42" s="22">
        <f t="shared" si="2"/>
        <v>2.1677600670955144E-5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16967508.109099999</v>
      </c>
      <c r="E7" s="53">
        <v>19820467.723000001</v>
      </c>
      <c r="F7" s="54">
        <v>85.605992483268295</v>
      </c>
      <c r="G7" s="53">
        <v>19407577.467500001</v>
      </c>
      <c r="H7" s="54">
        <v>-12.572766294433899</v>
      </c>
      <c r="I7" s="53">
        <v>1610487.6398</v>
      </c>
      <c r="J7" s="54">
        <v>9.4915978789853295</v>
      </c>
      <c r="K7" s="53">
        <v>1751802.7034</v>
      </c>
      <c r="L7" s="54">
        <v>9.0263852164628808</v>
      </c>
      <c r="M7" s="54">
        <v>-8.0668367120182993E-2</v>
      </c>
      <c r="N7" s="53">
        <v>158778105.52829999</v>
      </c>
      <c r="O7" s="53">
        <v>4828535796.4668999</v>
      </c>
      <c r="P7" s="53">
        <v>1001852</v>
      </c>
      <c r="Q7" s="53">
        <v>1195743</v>
      </c>
      <c r="R7" s="54">
        <v>-16.215106423370202</v>
      </c>
      <c r="S7" s="53">
        <v>16.936142373424399</v>
      </c>
      <c r="T7" s="53">
        <v>17.869994539211199</v>
      </c>
      <c r="U7" s="55">
        <v>-5.5139602938868002</v>
      </c>
    </row>
    <row r="8" spans="1:23" ht="12" thickBot="1">
      <c r="A8" s="73">
        <v>42590</v>
      </c>
      <c r="B8" s="71" t="s">
        <v>6</v>
      </c>
      <c r="C8" s="72"/>
      <c r="D8" s="56">
        <v>581700.3382</v>
      </c>
      <c r="E8" s="56">
        <v>657551.88809999998</v>
      </c>
      <c r="F8" s="57">
        <v>88.464552946661996</v>
      </c>
      <c r="G8" s="56">
        <v>632776.18389999995</v>
      </c>
      <c r="H8" s="57">
        <v>-8.0717079750383807</v>
      </c>
      <c r="I8" s="56">
        <v>116882.8858</v>
      </c>
      <c r="J8" s="57">
        <v>20.093315771773401</v>
      </c>
      <c r="K8" s="56">
        <v>119027.9454</v>
      </c>
      <c r="L8" s="57">
        <v>18.810433835608801</v>
      </c>
      <c r="M8" s="57">
        <v>-1.8021478845084999E-2</v>
      </c>
      <c r="N8" s="56">
        <v>5275121.3872999996</v>
      </c>
      <c r="O8" s="56">
        <v>172842155.1692</v>
      </c>
      <c r="P8" s="56">
        <v>29222</v>
      </c>
      <c r="Q8" s="56">
        <v>35858</v>
      </c>
      <c r="R8" s="57">
        <v>-18.506330525963499</v>
      </c>
      <c r="S8" s="56">
        <v>19.906246601875299</v>
      </c>
      <c r="T8" s="56">
        <v>19.793896257459998</v>
      </c>
      <c r="U8" s="58">
        <v>0.56439743092873196</v>
      </c>
    </row>
    <row r="9" spans="1:23" ht="12" thickBot="1">
      <c r="A9" s="74"/>
      <c r="B9" s="71" t="s">
        <v>7</v>
      </c>
      <c r="C9" s="72"/>
      <c r="D9" s="56">
        <v>110653.08440000001</v>
      </c>
      <c r="E9" s="56">
        <v>156795.01819999999</v>
      </c>
      <c r="F9" s="57">
        <v>70.571811317918502</v>
      </c>
      <c r="G9" s="56">
        <v>207320.20689999999</v>
      </c>
      <c r="H9" s="57">
        <v>-46.626966056727397</v>
      </c>
      <c r="I9" s="56">
        <v>22295.820199999998</v>
      </c>
      <c r="J9" s="57">
        <v>20.1492984320282</v>
      </c>
      <c r="K9" s="56">
        <v>22447.676800000001</v>
      </c>
      <c r="L9" s="57">
        <v>10.827539261924199</v>
      </c>
      <c r="M9" s="57">
        <v>-6.7649138640479998E-3</v>
      </c>
      <c r="N9" s="56">
        <v>887477.37690000003</v>
      </c>
      <c r="O9" s="56">
        <v>24711218.838599999</v>
      </c>
      <c r="P9" s="56">
        <v>6814</v>
      </c>
      <c r="Q9" s="56">
        <v>8289</v>
      </c>
      <c r="R9" s="57">
        <v>-17.7946676318012</v>
      </c>
      <c r="S9" s="56">
        <v>16.239079013795099</v>
      </c>
      <c r="T9" s="56">
        <v>16.2629236337315</v>
      </c>
      <c r="U9" s="58">
        <v>-0.14683480458510401</v>
      </c>
    </row>
    <row r="10" spans="1:23" ht="12" thickBot="1">
      <c r="A10" s="74"/>
      <c r="B10" s="71" t="s">
        <v>8</v>
      </c>
      <c r="C10" s="72"/>
      <c r="D10" s="56">
        <v>137251.3916</v>
      </c>
      <c r="E10" s="56">
        <v>190381.1398</v>
      </c>
      <c r="F10" s="57">
        <v>72.092956132201905</v>
      </c>
      <c r="G10" s="56">
        <v>179031.09020000001</v>
      </c>
      <c r="H10" s="57">
        <v>-23.336560456246399</v>
      </c>
      <c r="I10" s="56">
        <v>38278.164299999997</v>
      </c>
      <c r="J10" s="57">
        <v>27.889090124168899</v>
      </c>
      <c r="K10" s="56">
        <v>43310.748200000002</v>
      </c>
      <c r="L10" s="57">
        <v>24.191746892462401</v>
      </c>
      <c r="M10" s="57">
        <v>-0.11619711293743</v>
      </c>
      <c r="N10" s="56">
        <v>1186083.1221</v>
      </c>
      <c r="O10" s="56">
        <v>42243546.172600001</v>
      </c>
      <c r="P10" s="56">
        <v>103061</v>
      </c>
      <c r="Q10" s="56">
        <v>120666</v>
      </c>
      <c r="R10" s="57">
        <v>-14.589859612484</v>
      </c>
      <c r="S10" s="56">
        <v>1.3317490767603699</v>
      </c>
      <c r="T10" s="56">
        <v>1.45061746970978</v>
      </c>
      <c r="U10" s="58">
        <v>-8.9257349619173993</v>
      </c>
    </row>
    <row r="11" spans="1:23" ht="12" thickBot="1">
      <c r="A11" s="74"/>
      <c r="B11" s="71" t="s">
        <v>9</v>
      </c>
      <c r="C11" s="72"/>
      <c r="D11" s="56">
        <v>43353.310100000002</v>
      </c>
      <c r="E11" s="56">
        <v>44023.366900000001</v>
      </c>
      <c r="F11" s="57">
        <v>98.477951944198097</v>
      </c>
      <c r="G11" s="56">
        <v>52399.407299999999</v>
      </c>
      <c r="H11" s="57">
        <v>-17.2637395461532</v>
      </c>
      <c r="I11" s="56">
        <v>8421.0282999999999</v>
      </c>
      <c r="J11" s="57">
        <v>19.424187635444198</v>
      </c>
      <c r="K11" s="56">
        <v>9487.0558000000001</v>
      </c>
      <c r="L11" s="57">
        <v>18.105273110598699</v>
      </c>
      <c r="M11" s="57">
        <v>-0.112366525766614</v>
      </c>
      <c r="N11" s="56">
        <v>393520.10200000001</v>
      </c>
      <c r="O11" s="56">
        <v>14510375.881100001</v>
      </c>
      <c r="P11" s="56">
        <v>2364</v>
      </c>
      <c r="Q11" s="56">
        <v>2935</v>
      </c>
      <c r="R11" s="57">
        <v>-19.454855195911399</v>
      </c>
      <c r="S11" s="56">
        <v>18.338963663282598</v>
      </c>
      <c r="T11" s="56">
        <v>18.079193151618401</v>
      </c>
      <c r="U11" s="58">
        <v>1.4164950453785601</v>
      </c>
    </row>
    <row r="12" spans="1:23" ht="12" thickBot="1">
      <c r="A12" s="74"/>
      <c r="B12" s="71" t="s">
        <v>10</v>
      </c>
      <c r="C12" s="72"/>
      <c r="D12" s="56">
        <v>121537.89599999999</v>
      </c>
      <c r="E12" s="56">
        <v>112957.12519999999</v>
      </c>
      <c r="F12" s="57">
        <v>107.59648475898</v>
      </c>
      <c r="G12" s="56">
        <v>111290.97659999999</v>
      </c>
      <c r="H12" s="57">
        <v>9.2073227435403702</v>
      </c>
      <c r="I12" s="56">
        <v>10767.182500000001</v>
      </c>
      <c r="J12" s="57">
        <v>8.8591154317826906</v>
      </c>
      <c r="K12" s="56">
        <v>12337.8002</v>
      </c>
      <c r="L12" s="57">
        <v>11.0860741606611</v>
      </c>
      <c r="M12" s="57">
        <v>-0.127301275311623</v>
      </c>
      <c r="N12" s="56">
        <v>1254775.9571</v>
      </c>
      <c r="O12" s="56">
        <v>51909492.519599997</v>
      </c>
      <c r="P12" s="56">
        <v>1478</v>
      </c>
      <c r="Q12" s="56">
        <v>2039</v>
      </c>
      <c r="R12" s="57">
        <v>-27.513487003433099</v>
      </c>
      <c r="S12" s="56">
        <v>82.231323410013502</v>
      </c>
      <c r="T12" s="56">
        <v>79.745989602746505</v>
      </c>
      <c r="U12" s="58">
        <v>3.0223687327455</v>
      </c>
    </row>
    <row r="13" spans="1:23" ht="12" thickBot="1">
      <c r="A13" s="74"/>
      <c r="B13" s="71" t="s">
        <v>11</v>
      </c>
      <c r="C13" s="72"/>
      <c r="D13" s="56">
        <v>256039.41409999999</v>
      </c>
      <c r="E13" s="56">
        <v>261827.26699999999</v>
      </c>
      <c r="F13" s="57">
        <v>97.789438446836797</v>
      </c>
      <c r="G13" s="56">
        <v>274846.33689999999</v>
      </c>
      <c r="H13" s="57">
        <v>-6.8427045497945702</v>
      </c>
      <c r="I13" s="56">
        <v>48608.396399999998</v>
      </c>
      <c r="J13" s="57">
        <v>18.984731929208099</v>
      </c>
      <c r="K13" s="56">
        <v>61623.214999999997</v>
      </c>
      <c r="L13" s="57">
        <v>22.420970093707702</v>
      </c>
      <c r="M13" s="57">
        <v>-0.21119992846851601</v>
      </c>
      <c r="N13" s="56">
        <v>2311311.1277000001</v>
      </c>
      <c r="O13" s="56">
        <v>73761277.966100007</v>
      </c>
      <c r="P13" s="56">
        <v>12797</v>
      </c>
      <c r="Q13" s="56">
        <v>15885</v>
      </c>
      <c r="R13" s="57">
        <v>-19.439723009128102</v>
      </c>
      <c r="S13" s="56">
        <v>20.007768547315798</v>
      </c>
      <c r="T13" s="56">
        <v>20.075891671388099</v>
      </c>
      <c r="U13" s="58">
        <v>-0.340483367304172</v>
      </c>
    </row>
    <row r="14" spans="1:23" ht="12" thickBot="1">
      <c r="A14" s="74"/>
      <c r="B14" s="71" t="s">
        <v>12</v>
      </c>
      <c r="C14" s="72"/>
      <c r="D14" s="56">
        <v>108320.8227</v>
      </c>
      <c r="E14" s="56">
        <v>120060.677</v>
      </c>
      <c r="F14" s="57">
        <v>90.221732382868396</v>
      </c>
      <c r="G14" s="56">
        <v>176399.9926</v>
      </c>
      <c r="H14" s="57">
        <v>-38.5936353491661</v>
      </c>
      <c r="I14" s="56">
        <v>16507.263800000001</v>
      </c>
      <c r="J14" s="57">
        <v>15.2392341458832</v>
      </c>
      <c r="K14" s="56">
        <v>-115293.34269999999</v>
      </c>
      <c r="L14" s="57">
        <v>-65.359040553610498</v>
      </c>
      <c r="M14" s="57">
        <v>-1.14317620960087</v>
      </c>
      <c r="N14" s="56">
        <v>939577.51710000006</v>
      </c>
      <c r="O14" s="56">
        <v>33414972.4925</v>
      </c>
      <c r="P14" s="56">
        <v>2534</v>
      </c>
      <c r="Q14" s="56">
        <v>3527</v>
      </c>
      <c r="R14" s="57">
        <v>-28.154238729798699</v>
      </c>
      <c r="S14" s="56">
        <v>42.746970284135799</v>
      </c>
      <c r="T14" s="56">
        <v>40.896168755316097</v>
      </c>
      <c r="U14" s="58">
        <v>4.3296671472094799</v>
      </c>
    </row>
    <row r="15" spans="1:23" ht="12" thickBot="1">
      <c r="A15" s="74"/>
      <c r="B15" s="71" t="s">
        <v>13</v>
      </c>
      <c r="C15" s="72"/>
      <c r="D15" s="56">
        <v>98182.563500000004</v>
      </c>
      <c r="E15" s="56">
        <v>110357.7488</v>
      </c>
      <c r="F15" s="57">
        <v>88.967530207538999</v>
      </c>
      <c r="G15" s="56">
        <v>103247.7648</v>
      </c>
      <c r="H15" s="57">
        <v>-4.9058701753124998</v>
      </c>
      <c r="I15" s="56">
        <v>-10668.518099999999</v>
      </c>
      <c r="J15" s="57">
        <v>-10.8660007639748</v>
      </c>
      <c r="K15" s="56">
        <v>16922.714400000001</v>
      </c>
      <c r="L15" s="57">
        <v>16.390392986018401</v>
      </c>
      <c r="M15" s="57">
        <v>-1.6304259380516399</v>
      </c>
      <c r="N15" s="56">
        <v>955685.20079999999</v>
      </c>
      <c r="O15" s="56">
        <v>28330551.497900002</v>
      </c>
      <c r="P15" s="56">
        <v>5874</v>
      </c>
      <c r="Q15" s="56">
        <v>7242</v>
      </c>
      <c r="R15" s="57">
        <v>-18.889809444904699</v>
      </c>
      <c r="S15" s="56">
        <v>16.714770769492699</v>
      </c>
      <c r="T15" s="56">
        <v>17.9162287489644</v>
      </c>
      <c r="U15" s="58">
        <v>-7.1880015349331696</v>
      </c>
    </row>
    <row r="16" spans="1:23" ht="12" thickBot="1">
      <c r="A16" s="74"/>
      <c r="B16" s="71" t="s">
        <v>14</v>
      </c>
      <c r="C16" s="72"/>
      <c r="D16" s="56">
        <v>983802.27040000004</v>
      </c>
      <c r="E16" s="56">
        <v>1013614.002</v>
      </c>
      <c r="F16" s="57">
        <v>97.058867424761601</v>
      </c>
      <c r="G16" s="56">
        <v>1042240.9158</v>
      </c>
      <c r="H16" s="57">
        <v>-5.6070189256717002</v>
      </c>
      <c r="I16" s="56">
        <v>15317.804700000001</v>
      </c>
      <c r="J16" s="57">
        <v>1.5570003405025701</v>
      </c>
      <c r="K16" s="56">
        <v>49641.365299999998</v>
      </c>
      <c r="L16" s="57">
        <v>4.7629453562467798</v>
      </c>
      <c r="M16" s="57">
        <v>-0.69143063234805902</v>
      </c>
      <c r="N16" s="56">
        <v>8671861.0813999996</v>
      </c>
      <c r="O16" s="56">
        <v>249054955.44569999</v>
      </c>
      <c r="P16" s="56">
        <v>57687</v>
      </c>
      <c r="Q16" s="56">
        <v>66521</v>
      </c>
      <c r="R16" s="57">
        <v>-13.2800168367884</v>
      </c>
      <c r="S16" s="56">
        <v>17.0541416679668</v>
      </c>
      <c r="T16" s="56">
        <v>19.556697951023001</v>
      </c>
      <c r="U16" s="58">
        <v>-14.674184909328</v>
      </c>
    </row>
    <row r="17" spans="1:21" ht="12" thickBot="1">
      <c r="A17" s="74"/>
      <c r="B17" s="71" t="s">
        <v>15</v>
      </c>
      <c r="C17" s="72"/>
      <c r="D17" s="56">
        <v>439869.06310000003</v>
      </c>
      <c r="E17" s="56">
        <v>684797.30550000002</v>
      </c>
      <c r="F17" s="57">
        <v>64.233468731135403</v>
      </c>
      <c r="G17" s="56">
        <v>510915.26539999997</v>
      </c>
      <c r="H17" s="57">
        <v>-13.9056722535736</v>
      </c>
      <c r="I17" s="56">
        <v>63148.973599999998</v>
      </c>
      <c r="J17" s="57">
        <v>14.3563116612372</v>
      </c>
      <c r="K17" s="56">
        <v>62811.754300000001</v>
      </c>
      <c r="L17" s="57">
        <v>12.293967034009899</v>
      </c>
      <c r="M17" s="57">
        <v>5.3687292093349999E-3</v>
      </c>
      <c r="N17" s="56">
        <v>4907824.2899000002</v>
      </c>
      <c r="O17" s="56">
        <v>250764749.65419999</v>
      </c>
      <c r="P17" s="56">
        <v>13877</v>
      </c>
      <c r="Q17" s="56">
        <v>16217</v>
      </c>
      <c r="R17" s="57">
        <v>-14.4293025837085</v>
      </c>
      <c r="S17" s="56">
        <v>31.6977057793471</v>
      </c>
      <c r="T17" s="56">
        <v>31.596496608497301</v>
      </c>
      <c r="U17" s="58">
        <v>0.31929494063198199</v>
      </c>
    </row>
    <row r="18" spans="1:21" ht="12" thickBot="1">
      <c r="A18" s="74"/>
      <c r="B18" s="71" t="s">
        <v>16</v>
      </c>
      <c r="C18" s="72"/>
      <c r="D18" s="56">
        <v>2050493.6251999999</v>
      </c>
      <c r="E18" s="56">
        <v>2548829.9652999998</v>
      </c>
      <c r="F18" s="57">
        <v>80.448427439868695</v>
      </c>
      <c r="G18" s="56">
        <v>1908438.1994</v>
      </c>
      <c r="H18" s="57">
        <v>7.4435434086711103</v>
      </c>
      <c r="I18" s="56">
        <v>268892.04009999998</v>
      </c>
      <c r="J18" s="57">
        <v>13.1135272402406</v>
      </c>
      <c r="K18" s="56">
        <v>240860.88510000001</v>
      </c>
      <c r="L18" s="57">
        <v>12.620837561086599</v>
      </c>
      <c r="M18" s="57">
        <v>0.11637902513046899</v>
      </c>
      <c r="N18" s="56">
        <v>16920050.520300001</v>
      </c>
      <c r="O18" s="56">
        <v>503849947.83939999</v>
      </c>
      <c r="P18" s="56">
        <v>87734</v>
      </c>
      <c r="Q18" s="56">
        <v>102494</v>
      </c>
      <c r="R18" s="57">
        <v>-14.4008429761742</v>
      </c>
      <c r="S18" s="56">
        <v>23.3717102286457</v>
      </c>
      <c r="T18" s="56">
        <v>22.551284759107901</v>
      </c>
      <c r="U18" s="58">
        <v>3.5103356216194701</v>
      </c>
    </row>
    <row r="19" spans="1:21" ht="12" thickBot="1">
      <c r="A19" s="74"/>
      <c r="B19" s="71" t="s">
        <v>17</v>
      </c>
      <c r="C19" s="72"/>
      <c r="D19" s="56">
        <v>436317.8125</v>
      </c>
      <c r="E19" s="56">
        <v>630104.78359999997</v>
      </c>
      <c r="F19" s="57">
        <v>69.245278540367494</v>
      </c>
      <c r="G19" s="56">
        <v>488360.8138</v>
      </c>
      <c r="H19" s="57">
        <v>-10.656670197399</v>
      </c>
      <c r="I19" s="56">
        <v>32708.415000000001</v>
      </c>
      <c r="J19" s="57">
        <v>7.4964656640049503</v>
      </c>
      <c r="K19" s="56">
        <v>41030.795400000003</v>
      </c>
      <c r="L19" s="57">
        <v>8.4017378627768995</v>
      </c>
      <c r="M19" s="57">
        <v>-0.20283253880084401</v>
      </c>
      <c r="N19" s="56">
        <v>4230412.4614000004</v>
      </c>
      <c r="O19" s="56">
        <v>146324930.39390001</v>
      </c>
      <c r="P19" s="56">
        <v>8994</v>
      </c>
      <c r="Q19" s="56">
        <v>11307</v>
      </c>
      <c r="R19" s="57">
        <v>-20.456354470681902</v>
      </c>
      <c r="S19" s="56">
        <v>48.51209834334</v>
      </c>
      <c r="T19" s="56">
        <v>51.0472101176263</v>
      </c>
      <c r="U19" s="58">
        <v>-5.2257310255767901</v>
      </c>
    </row>
    <row r="20" spans="1:21" ht="12" thickBot="1">
      <c r="A20" s="74"/>
      <c r="B20" s="71" t="s">
        <v>18</v>
      </c>
      <c r="C20" s="72"/>
      <c r="D20" s="56">
        <v>975180.69339999999</v>
      </c>
      <c r="E20" s="56">
        <v>1009624.496</v>
      </c>
      <c r="F20" s="57">
        <v>96.588454149393002</v>
      </c>
      <c r="G20" s="56">
        <v>1047436.292</v>
      </c>
      <c r="H20" s="57">
        <v>-6.8983287243211304</v>
      </c>
      <c r="I20" s="56">
        <v>90585.32</v>
      </c>
      <c r="J20" s="57">
        <v>9.28908053790229</v>
      </c>
      <c r="K20" s="56">
        <v>85072.300900000002</v>
      </c>
      <c r="L20" s="57">
        <v>8.1219546763613604</v>
      </c>
      <c r="M20" s="57">
        <v>6.4803926092000003E-2</v>
      </c>
      <c r="N20" s="56">
        <v>9418092.9368999992</v>
      </c>
      <c r="O20" s="56">
        <v>276604116.07569999</v>
      </c>
      <c r="P20" s="56">
        <v>42561</v>
      </c>
      <c r="Q20" s="56">
        <v>52465</v>
      </c>
      <c r="R20" s="57">
        <v>-18.877346802630299</v>
      </c>
      <c r="S20" s="56">
        <v>22.912541843471701</v>
      </c>
      <c r="T20" s="56">
        <v>24.368179557800399</v>
      </c>
      <c r="U20" s="58">
        <v>-6.35301715659915</v>
      </c>
    </row>
    <row r="21" spans="1:21" ht="12" thickBot="1">
      <c r="A21" s="74"/>
      <c r="B21" s="71" t="s">
        <v>19</v>
      </c>
      <c r="C21" s="72"/>
      <c r="D21" s="56">
        <v>359305.01699999999</v>
      </c>
      <c r="E21" s="56">
        <v>415712.41220000002</v>
      </c>
      <c r="F21" s="57">
        <v>86.431149625414093</v>
      </c>
      <c r="G21" s="56">
        <v>426247.0442</v>
      </c>
      <c r="H21" s="57">
        <v>-15.7049833215008</v>
      </c>
      <c r="I21" s="56">
        <v>45696.5265</v>
      </c>
      <c r="J21" s="57">
        <v>12.718031849802999</v>
      </c>
      <c r="K21" s="56">
        <v>42327.643900000003</v>
      </c>
      <c r="L21" s="57">
        <v>9.9303078991298293</v>
      </c>
      <c r="M21" s="57">
        <v>7.9590600600379993E-2</v>
      </c>
      <c r="N21" s="56">
        <v>3600854.7727000001</v>
      </c>
      <c r="O21" s="56">
        <v>92381407.279100001</v>
      </c>
      <c r="P21" s="56">
        <v>33446</v>
      </c>
      <c r="Q21" s="56">
        <v>41021</v>
      </c>
      <c r="R21" s="57">
        <v>-18.4661514833866</v>
      </c>
      <c r="S21" s="56">
        <v>10.7428397117742</v>
      </c>
      <c r="T21" s="56">
        <v>11.0995347188026</v>
      </c>
      <c r="U21" s="58">
        <v>-3.3203046549919502</v>
      </c>
    </row>
    <row r="22" spans="1:21" ht="12" thickBot="1">
      <c r="A22" s="74"/>
      <c r="B22" s="71" t="s">
        <v>20</v>
      </c>
      <c r="C22" s="72"/>
      <c r="D22" s="56">
        <v>1424183.1166000001</v>
      </c>
      <c r="E22" s="56">
        <v>1715133.4498000001</v>
      </c>
      <c r="F22" s="57">
        <v>83.036285996641993</v>
      </c>
      <c r="G22" s="56">
        <v>1565332.7711</v>
      </c>
      <c r="H22" s="57">
        <v>-9.0172298891315297</v>
      </c>
      <c r="I22" s="56">
        <v>107179.21369999999</v>
      </c>
      <c r="J22" s="57">
        <v>7.5256624271654404</v>
      </c>
      <c r="K22" s="56">
        <v>183160.04070000001</v>
      </c>
      <c r="L22" s="57">
        <v>11.7010289493453</v>
      </c>
      <c r="M22" s="57">
        <v>-0.41483298818681702</v>
      </c>
      <c r="N22" s="56">
        <v>12179913.283199999</v>
      </c>
      <c r="O22" s="56">
        <v>324163845.42379999</v>
      </c>
      <c r="P22" s="56">
        <v>83667</v>
      </c>
      <c r="Q22" s="56">
        <v>97383</v>
      </c>
      <c r="R22" s="57">
        <v>-14.0845938202766</v>
      </c>
      <c r="S22" s="56">
        <v>17.022041146449599</v>
      </c>
      <c r="T22" s="56">
        <v>17.683264275078798</v>
      </c>
      <c r="U22" s="58">
        <v>-3.88451139872324</v>
      </c>
    </row>
    <row r="23" spans="1:21" ht="12" thickBot="1">
      <c r="A23" s="74"/>
      <c r="B23" s="71" t="s">
        <v>21</v>
      </c>
      <c r="C23" s="72"/>
      <c r="D23" s="56">
        <v>2382472.8870000001</v>
      </c>
      <c r="E23" s="56">
        <v>3271293.2264</v>
      </c>
      <c r="F23" s="57">
        <v>72.829695234073199</v>
      </c>
      <c r="G23" s="56">
        <v>2911560.5991000002</v>
      </c>
      <c r="H23" s="57">
        <v>-18.171962907574301</v>
      </c>
      <c r="I23" s="56">
        <v>116807.5868</v>
      </c>
      <c r="J23" s="57">
        <v>4.9027876639168699</v>
      </c>
      <c r="K23" s="56">
        <v>234100.88699999999</v>
      </c>
      <c r="L23" s="57">
        <v>8.0403920520274799</v>
      </c>
      <c r="M23" s="57">
        <v>-0.50103740187878898</v>
      </c>
      <c r="N23" s="56">
        <v>23807624.513500001</v>
      </c>
      <c r="O23" s="56">
        <v>704837907.81500006</v>
      </c>
      <c r="P23" s="56">
        <v>79666</v>
      </c>
      <c r="Q23" s="56">
        <v>97367</v>
      </c>
      <c r="R23" s="57">
        <v>-18.179670730329601</v>
      </c>
      <c r="S23" s="56">
        <v>29.905767667511899</v>
      </c>
      <c r="T23" s="56">
        <v>31.4404325777728</v>
      </c>
      <c r="U23" s="58">
        <v>-5.1316686711509298</v>
      </c>
    </row>
    <row r="24" spans="1:21" ht="12" thickBot="1">
      <c r="A24" s="74"/>
      <c r="B24" s="71" t="s">
        <v>22</v>
      </c>
      <c r="C24" s="72"/>
      <c r="D24" s="56">
        <v>298866.82140000002</v>
      </c>
      <c r="E24" s="56">
        <v>307779.22110000002</v>
      </c>
      <c r="F24" s="57">
        <v>97.104288045129493</v>
      </c>
      <c r="G24" s="56">
        <v>326751.26309999998</v>
      </c>
      <c r="H24" s="57">
        <v>-8.5338435834802393</v>
      </c>
      <c r="I24" s="56">
        <v>46868.434399999998</v>
      </c>
      <c r="J24" s="57">
        <v>15.6820466656189</v>
      </c>
      <c r="K24" s="56">
        <v>44275.784099999997</v>
      </c>
      <c r="L24" s="57">
        <v>13.5503023553576</v>
      </c>
      <c r="M24" s="57">
        <v>5.8556846653337997E-2</v>
      </c>
      <c r="N24" s="56">
        <v>2599527.9268</v>
      </c>
      <c r="O24" s="56">
        <v>67424014.083900005</v>
      </c>
      <c r="P24" s="56">
        <v>28075</v>
      </c>
      <c r="Q24" s="56">
        <v>34168</v>
      </c>
      <c r="R24" s="57">
        <v>-17.832474830250501</v>
      </c>
      <c r="S24" s="56">
        <v>10.6453008512912</v>
      </c>
      <c r="T24" s="56">
        <v>10.906537602435</v>
      </c>
      <c r="U24" s="58">
        <v>-2.4540100349738299</v>
      </c>
    </row>
    <row r="25" spans="1:21" ht="12" thickBot="1">
      <c r="A25" s="74"/>
      <c r="B25" s="71" t="s">
        <v>23</v>
      </c>
      <c r="C25" s="72"/>
      <c r="D25" s="56">
        <v>282498.43089999998</v>
      </c>
      <c r="E25" s="56">
        <v>316309.90350000001</v>
      </c>
      <c r="F25" s="57">
        <v>89.310650022059804</v>
      </c>
      <c r="G25" s="56">
        <v>314538.34210000001</v>
      </c>
      <c r="H25" s="57">
        <v>-10.186329267868301</v>
      </c>
      <c r="I25" s="56">
        <v>25500.828699999998</v>
      </c>
      <c r="J25" s="57">
        <v>9.0268921560937407</v>
      </c>
      <c r="K25" s="56">
        <v>22677.2153</v>
      </c>
      <c r="L25" s="57">
        <v>7.2096823390740399</v>
      </c>
      <c r="M25" s="57">
        <v>0.124513233333371</v>
      </c>
      <c r="N25" s="56">
        <v>2602529.2966</v>
      </c>
      <c r="O25" s="56">
        <v>80513397.970899999</v>
      </c>
      <c r="P25" s="56">
        <v>19851</v>
      </c>
      <c r="Q25" s="56">
        <v>25883</v>
      </c>
      <c r="R25" s="57">
        <v>-23.304871923656499</v>
      </c>
      <c r="S25" s="56">
        <v>14.230942063372099</v>
      </c>
      <c r="T25" s="56">
        <v>15.8122733029402</v>
      </c>
      <c r="U25" s="58">
        <v>-11.1119224048989</v>
      </c>
    </row>
    <row r="26" spans="1:21" ht="12" thickBot="1">
      <c r="A26" s="74"/>
      <c r="B26" s="71" t="s">
        <v>24</v>
      </c>
      <c r="C26" s="72"/>
      <c r="D26" s="56">
        <v>604114.04749999999</v>
      </c>
      <c r="E26" s="56">
        <v>619676.78079999995</v>
      </c>
      <c r="F26" s="57">
        <v>97.488572465163401</v>
      </c>
      <c r="G26" s="56">
        <v>782748.05189999996</v>
      </c>
      <c r="H26" s="57">
        <v>-22.821392396492499</v>
      </c>
      <c r="I26" s="56">
        <v>121691.8425</v>
      </c>
      <c r="J26" s="57">
        <v>20.1438524734852</v>
      </c>
      <c r="K26" s="56">
        <v>138666.83410000001</v>
      </c>
      <c r="L26" s="57">
        <v>17.715385399351401</v>
      </c>
      <c r="M26" s="57">
        <v>-0.12241565699667201</v>
      </c>
      <c r="N26" s="56">
        <v>5571716.8790999996</v>
      </c>
      <c r="O26" s="56">
        <v>159175226.9307</v>
      </c>
      <c r="P26" s="56">
        <v>43786</v>
      </c>
      <c r="Q26" s="56">
        <v>56047</v>
      </c>
      <c r="R26" s="57">
        <v>-21.876282405838001</v>
      </c>
      <c r="S26" s="56">
        <v>13.7969681519207</v>
      </c>
      <c r="T26" s="56">
        <v>13.655070581833099</v>
      </c>
      <c r="U26" s="58">
        <v>1.0284692153025401</v>
      </c>
    </row>
    <row r="27" spans="1:21" ht="12" thickBot="1">
      <c r="A27" s="74"/>
      <c r="B27" s="71" t="s">
        <v>25</v>
      </c>
      <c r="C27" s="72"/>
      <c r="D27" s="56">
        <v>271476.03999999998</v>
      </c>
      <c r="E27" s="56">
        <v>280173.63370000001</v>
      </c>
      <c r="F27" s="57">
        <v>96.895641611546793</v>
      </c>
      <c r="G27" s="56">
        <v>247123.8541</v>
      </c>
      <c r="H27" s="57">
        <v>9.8542433261605407</v>
      </c>
      <c r="I27" s="56">
        <v>73215.5193</v>
      </c>
      <c r="J27" s="57">
        <v>26.9694221633703</v>
      </c>
      <c r="K27" s="56">
        <v>67520.844299999997</v>
      </c>
      <c r="L27" s="57">
        <v>27.322673703800898</v>
      </c>
      <c r="M27" s="57">
        <v>8.4339511139673001E-2</v>
      </c>
      <c r="N27" s="56">
        <v>2139574.6175000002</v>
      </c>
      <c r="O27" s="56">
        <v>53718039.460100003</v>
      </c>
      <c r="P27" s="56">
        <v>32989</v>
      </c>
      <c r="Q27" s="56">
        <v>38095</v>
      </c>
      <c r="R27" s="57">
        <v>-13.403333770836101</v>
      </c>
      <c r="S27" s="56">
        <v>8.2292897632544193</v>
      </c>
      <c r="T27" s="56">
        <v>8.3966036540228401</v>
      </c>
      <c r="U27" s="58">
        <v>-2.0331510444013299</v>
      </c>
    </row>
    <row r="28" spans="1:21" ht="12" thickBot="1">
      <c r="A28" s="74"/>
      <c r="B28" s="71" t="s">
        <v>26</v>
      </c>
      <c r="C28" s="72"/>
      <c r="D28" s="56">
        <v>1003293.7507</v>
      </c>
      <c r="E28" s="56">
        <v>1003145.4623</v>
      </c>
      <c r="F28" s="57">
        <v>100.014782342698</v>
      </c>
      <c r="G28" s="56">
        <v>1079618.1070999999</v>
      </c>
      <c r="H28" s="57">
        <v>-7.0695698690176103</v>
      </c>
      <c r="I28" s="56">
        <v>55415.978900000002</v>
      </c>
      <c r="J28" s="57">
        <v>5.5234051703537599</v>
      </c>
      <c r="K28" s="56">
        <v>50560.784500000002</v>
      </c>
      <c r="L28" s="57">
        <v>4.6832101247183697</v>
      </c>
      <c r="M28" s="57">
        <v>9.6026880279121998E-2</v>
      </c>
      <c r="N28" s="56">
        <v>8767045.6972000003</v>
      </c>
      <c r="O28" s="56">
        <v>228432057.1564</v>
      </c>
      <c r="P28" s="56">
        <v>44909</v>
      </c>
      <c r="Q28" s="56">
        <v>54578</v>
      </c>
      <c r="R28" s="57">
        <v>-17.715929495401099</v>
      </c>
      <c r="S28" s="56">
        <v>22.340594328531001</v>
      </c>
      <c r="T28" s="56">
        <v>24.4596644362197</v>
      </c>
      <c r="U28" s="58">
        <v>-9.4852897668100002</v>
      </c>
    </row>
    <row r="29" spans="1:21" ht="12" thickBot="1">
      <c r="A29" s="74"/>
      <c r="B29" s="71" t="s">
        <v>27</v>
      </c>
      <c r="C29" s="72"/>
      <c r="D29" s="56">
        <v>777891.13959999999</v>
      </c>
      <c r="E29" s="56">
        <v>757524.08620000002</v>
      </c>
      <c r="F29" s="57">
        <v>102.688634430381</v>
      </c>
      <c r="G29" s="56">
        <v>701137.62749999994</v>
      </c>
      <c r="H29" s="57">
        <v>10.946996579498199</v>
      </c>
      <c r="I29" s="56">
        <v>118528.0739</v>
      </c>
      <c r="J29" s="57">
        <v>15.2371029654546</v>
      </c>
      <c r="K29" s="56">
        <v>109769.6874</v>
      </c>
      <c r="L29" s="57">
        <v>15.6559401599082</v>
      </c>
      <c r="M29" s="57">
        <v>7.9788753229154005E-2</v>
      </c>
      <c r="N29" s="56">
        <v>6579499.3463000003</v>
      </c>
      <c r="O29" s="56">
        <v>166758251.42840001</v>
      </c>
      <c r="P29" s="56">
        <v>112081</v>
      </c>
      <c r="Q29" s="56">
        <v>126876</v>
      </c>
      <c r="R29" s="57">
        <v>-11.660991834547101</v>
      </c>
      <c r="S29" s="56">
        <v>6.9404371802535696</v>
      </c>
      <c r="T29" s="56">
        <v>7.0595104314448802</v>
      </c>
      <c r="U29" s="58">
        <v>-1.71564482321211</v>
      </c>
    </row>
    <row r="30" spans="1:21" ht="12" thickBot="1">
      <c r="A30" s="74"/>
      <c r="B30" s="71" t="s">
        <v>28</v>
      </c>
      <c r="C30" s="72"/>
      <c r="D30" s="56">
        <v>1045336.8797</v>
      </c>
      <c r="E30" s="56">
        <v>1436026.5870999999</v>
      </c>
      <c r="F30" s="57">
        <v>72.793699579825798</v>
      </c>
      <c r="G30" s="56">
        <v>1470969.6597</v>
      </c>
      <c r="H30" s="57">
        <v>-28.9355240737465</v>
      </c>
      <c r="I30" s="56">
        <v>117701.512</v>
      </c>
      <c r="J30" s="57">
        <v>11.259672770158</v>
      </c>
      <c r="K30" s="56">
        <v>162674.68489999999</v>
      </c>
      <c r="L30" s="57">
        <v>11.059010213247801</v>
      </c>
      <c r="M30" s="57">
        <v>-0.27646079614444102</v>
      </c>
      <c r="N30" s="56">
        <v>9196744.9077000003</v>
      </c>
      <c r="O30" s="56">
        <v>262418745.32600001</v>
      </c>
      <c r="P30" s="56">
        <v>75212</v>
      </c>
      <c r="Q30" s="56">
        <v>88661</v>
      </c>
      <c r="R30" s="57">
        <v>-15.169014561080999</v>
      </c>
      <c r="S30" s="56">
        <v>13.898538527096701</v>
      </c>
      <c r="T30" s="56">
        <v>14.636714985168201</v>
      </c>
      <c r="U30" s="58">
        <v>-5.3111804283042403</v>
      </c>
    </row>
    <row r="31" spans="1:21" ht="12" thickBot="1">
      <c r="A31" s="74"/>
      <c r="B31" s="71" t="s">
        <v>29</v>
      </c>
      <c r="C31" s="72"/>
      <c r="D31" s="56">
        <v>811706.07270000002</v>
      </c>
      <c r="E31" s="56">
        <v>1083937.6817000001</v>
      </c>
      <c r="F31" s="57">
        <v>74.8849390886528</v>
      </c>
      <c r="G31" s="56">
        <v>916953.99029999995</v>
      </c>
      <c r="H31" s="57">
        <v>-11.4779933031936</v>
      </c>
      <c r="I31" s="56">
        <v>36887.556600000004</v>
      </c>
      <c r="J31" s="57">
        <v>4.5444475334895502</v>
      </c>
      <c r="K31" s="56">
        <v>23799.389200000001</v>
      </c>
      <c r="L31" s="57">
        <v>2.5954834650115401</v>
      </c>
      <c r="M31" s="57">
        <v>0.54993711351214003</v>
      </c>
      <c r="N31" s="56">
        <v>10233734.532199999</v>
      </c>
      <c r="O31" s="56">
        <v>281345366.83090001</v>
      </c>
      <c r="P31" s="56">
        <v>34258</v>
      </c>
      <c r="Q31" s="56">
        <v>43071</v>
      </c>
      <c r="R31" s="57">
        <v>-20.4615634649764</v>
      </c>
      <c r="S31" s="56">
        <v>23.693913033451999</v>
      </c>
      <c r="T31" s="56">
        <v>25.333833126697801</v>
      </c>
      <c r="U31" s="58">
        <v>-6.9212716824377303</v>
      </c>
    </row>
    <row r="32" spans="1:21" ht="12" thickBot="1">
      <c r="A32" s="74"/>
      <c r="B32" s="71" t="s">
        <v>30</v>
      </c>
      <c r="C32" s="72"/>
      <c r="D32" s="56">
        <v>121623.6222</v>
      </c>
      <c r="E32" s="56">
        <v>134927.58420000001</v>
      </c>
      <c r="F32" s="57">
        <v>90.139924257237197</v>
      </c>
      <c r="G32" s="56">
        <v>126928.76820000001</v>
      </c>
      <c r="H32" s="57">
        <v>-4.1796245841137898</v>
      </c>
      <c r="I32" s="56">
        <v>28619.053500000002</v>
      </c>
      <c r="J32" s="57">
        <v>23.530834703260499</v>
      </c>
      <c r="K32" s="56">
        <v>32156.7572</v>
      </c>
      <c r="L32" s="57">
        <v>25.334490877065001</v>
      </c>
      <c r="M32" s="57">
        <v>-0.110014317612847</v>
      </c>
      <c r="N32" s="56">
        <v>1022776.1859</v>
      </c>
      <c r="O32" s="56">
        <v>27484748.382300001</v>
      </c>
      <c r="P32" s="56">
        <v>23136</v>
      </c>
      <c r="Q32" s="56">
        <v>28996</v>
      </c>
      <c r="R32" s="57">
        <v>-20.209684094357801</v>
      </c>
      <c r="S32" s="56">
        <v>5.2568992997925301</v>
      </c>
      <c r="T32" s="56">
        <v>5.2510968857773497</v>
      </c>
      <c r="U32" s="58">
        <v>0.110377119367882</v>
      </c>
    </row>
    <row r="33" spans="1:21" ht="12" thickBot="1">
      <c r="A33" s="74"/>
      <c r="B33" s="71" t="s">
        <v>70</v>
      </c>
      <c r="C33" s="72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27.9419</v>
      </c>
      <c r="O33" s="56">
        <v>490.22190000000001</v>
      </c>
      <c r="P33" s="59"/>
      <c r="Q33" s="56">
        <v>1</v>
      </c>
      <c r="R33" s="59"/>
      <c r="S33" s="59"/>
      <c r="T33" s="56">
        <v>25.640999999999998</v>
      </c>
      <c r="U33" s="60"/>
    </row>
    <row r="34" spans="1:21" ht="12" thickBot="1">
      <c r="A34" s="74"/>
      <c r="B34" s="71" t="s">
        <v>79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201517.97320000001</v>
      </c>
      <c r="E35" s="56">
        <v>202649.03570000001</v>
      </c>
      <c r="F35" s="57">
        <v>99.441861395445002</v>
      </c>
      <c r="G35" s="56">
        <v>223547.16880000001</v>
      </c>
      <c r="H35" s="57">
        <v>-9.8543836266201108</v>
      </c>
      <c r="I35" s="56">
        <v>27739.071899999999</v>
      </c>
      <c r="J35" s="57">
        <v>13.7650609816673</v>
      </c>
      <c r="K35" s="56">
        <v>20043.254099999998</v>
      </c>
      <c r="L35" s="57">
        <v>8.9660066855653202</v>
      </c>
      <c r="M35" s="57">
        <v>0.38396049671395499</v>
      </c>
      <c r="N35" s="56">
        <v>1664016.8787</v>
      </c>
      <c r="O35" s="56">
        <v>44082257.006200001</v>
      </c>
      <c r="P35" s="56">
        <v>13706</v>
      </c>
      <c r="Q35" s="56">
        <v>15740</v>
      </c>
      <c r="R35" s="57">
        <v>-12.922490470139801</v>
      </c>
      <c r="S35" s="56">
        <v>14.7029018823873</v>
      </c>
      <c r="T35" s="56">
        <v>15.241354466327801</v>
      </c>
      <c r="U35" s="58">
        <v>-3.6622198001985602</v>
      </c>
    </row>
    <row r="36" spans="1:21" ht="12" thickBot="1">
      <c r="A36" s="74"/>
      <c r="B36" s="71" t="s">
        <v>78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6">
        <v>1</v>
      </c>
      <c r="R36" s="59"/>
      <c r="S36" s="59"/>
      <c r="T36" s="56">
        <v>2.5640999999999998</v>
      </c>
      <c r="U36" s="60"/>
    </row>
    <row r="37" spans="1:21" ht="12" thickBot="1">
      <c r="A37" s="74"/>
      <c r="B37" s="71" t="s">
        <v>64</v>
      </c>
      <c r="C37" s="72"/>
      <c r="D37" s="56">
        <v>116579.57</v>
      </c>
      <c r="E37" s="59"/>
      <c r="F37" s="59"/>
      <c r="G37" s="56">
        <v>51556.45</v>
      </c>
      <c r="H37" s="57">
        <v>126.120242956992</v>
      </c>
      <c r="I37" s="56">
        <v>4952.26</v>
      </c>
      <c r="J37" s="57">
        <v>4.2479655740710003</v>
      </c>
      <c r="K37" s="56">
        <v>2069.33</v>
      </c>
      <c r="L37" s="57">
        <v>4.0137170034011298</v>
      </c>
      <c r="M37" s="57">
        <v>1.3931707364219299</v>
      </c>
      <c r="N37" s="56">
        <v>1262979.07</v>
      </c>
      <c r="O37" s="56">
        <v>36415015.340000004</v>
      </c>
      <c r="P37" s="56">
        <v>91</v>
      </c>
      <c r="Q37" s="56">
        <v>104</v>
      </c>
      <c r="R37" s="57">
        <v>-12.5</v>
      </c>
      <c r="S37" s="56">
        <v>1281.09417582418</v>
      </c>
      <c r="T37" s="56">
        <v>1208.21894230769</v>
      </c>
      <c r="U37" s="58">
        <v>5.6885149344778103</v>
      </c>
    </row>
    <row r="38" spans="1:21" ht="12" thickBot="1">
      <c r="A38" s="74"/>
      <c r="B38" s="71" t="s">
        <v>35</v>
      </c>
      <c r="C38" s="72"/>
      <c r="D38" s="56">
        <v>155937.69</v>
      </c>
      <c r="E38" s="59"/>
      <c r="F38" s="59"/>
      <c r="G38" s="56">
        <v>194641.94</v>
      </c>
      <c r="H38" s="57">
        <v>-19.884845989512801</v>
      </c>
      <c r="I38" s="56">
        <v>-15062.42</v>
      </c>
      <c r="J38" s="57">
        <v>-9.6592555654761902</v>
      </c>
      <c r="K38" s="56">
        <v>-18965.02</v>
      </c>
      <c r="L38" s="57">
        <v>-9.7435424246182496</v>
      </c>
      <c r="M38" s="57">
        <v>-0.20577884969275001</v>
      </c>
      <c r="N38" s="56">
        <v>1405492.64</v>
      </c>
      <c r="O38" s="56">
        <v>89866590.159999996</v>
      </c>
      <c r="P38" s="56">
        <v>83</v>
      </c>
      <c r="Q38" s="56">
        <v>113</v>
      </c>
      <c r="R38" s="57">
        <v>-26.5486725663717</v>
      </c>
      <c r="S38" s="56">
        <v>1878.7673493975899</v>
      </c>
      <c r="T38" s="56">
        <v>2207.0805309734501</v>
      </c>
      <c r="U38" s="58">
        <v>-17.474924805412002</v>
      </c>
    </row>
    <row r="39" spans="1:21" ht="12" thickBot="1">
      <c r="A39" s="74"/>
      <c r="B39" s="71" t="s">
        <v>36</v>
      </c>
      <c r="C39" s="72"/>
      <c r="D39" s="56">
        <v>105579.44</v>
      </c>
      <c r="E39" s="59"/>
      <c r="F39" s="59"/>
      <c r="G39" s="56">
        <v>307153.05</v>
      </c>
      <c r="H39" s="57">
        <v>-65.626439327234394</v>
      </c>
      <c r="I39" s="56">
        <v>-2666.74</v>
      </c>
      <c r="J39" s="57">
        <v>-2.5258137379777699</v>
      </c>
      <c r="K39" s="56">
        <v>-18164.2</v>
      </c>
      <c r="L39" s="57">
        <v>-5.9137293280988104</v>
      </c>
      <c r="M39" s="57">
        <v>-0.85318703824005504</v>
      </c>
      <c r="N39" s="56">
        <v>2153359.9500000002</v>
      </c>
      <c r="O39" s="56">
        <v>86547184.480000004</v>
      </c>
      <c r="P39" s="56">
        <v>50</v>
      </c>
      <c r="Q39" s="56">
        <v>68</v>
      </c>
      <c r="R39" s="57">
        <v>-26.470588235294102</v>
      </c>
      <c r="S39" s="56">
        <v>2111.5888</v>
      </c>
      <c r="T39" s="56">
        <v>3096.1282352941198</v>
      </c>
      <c r="U39" s="58">
        <v>-46.625528383846202</v>
      </c>
    </row>
    <row r="40" spans="1:21" ht="12" thickBot="1">
      <c r="A40" s="74"/>
      <c r="B40" s="71" t="s">
        <v>37</v>
      </c>
      <c r="C40" s="72"/>
      <c r="D40" s="56">
        <v>146288.14000000001</v>
      </c>
      <c r="E40" s="59"/>
      <c r="F40" s="59"/>
      <c r="G40" s="56">
        <v>261627.5</v>
      </c>
      <c r="H40" s="57">
        <v>-44.085335066076802</v>
      </c>
      <c r="I40" s="56">
        <v>-24147.11</v>
      </c>
      <c r="J40" s="57">
        <v>-16.506539764604302</v>
      </c>
      <c r="K40" s="56">
        <v>-31923.98</v>
      </c>
      <c r="L40" s="57">
        <v>-12.2020735587811</v>
      </c>
      <c r="M40" s="57">
        <v>-0.24360590377515601</v>
      </c>
      <c r="N40" s="56">
        <v>1654842.51</v>
      </c>
      <c r="O40" s="56">
        <v>63140081.509999998</v>
      </c>
      <c r="P40" s="56">
        <v>99</v>
      </c>
      <c r="Q40" s="56">
        <v>128</v>
      </c>
      <c r="R40" s="57">
        <v>-22.65625</v>
      </c>
      <c r="S40" s="56">
        <v>1477.65797979798</v>
      </c>
      <c r="T40" s="56">
        <v>1977.9120312499999</v>
      </c>
      <c r="U40" s="58">
        <v>-33.854522378745102</v>
      </c>
    </row>
    <row r="41" spans="1:21" ht="12" thickBot="1">
      <c r="A41" s="74"/>
      <c r="B41" s="71" t="s">
        <v>66</v>
      </c>
      <c r="C41" s="72"/>
      <c r="D41" s="56">
        <v>0.06</v>
      </c>
      <c r="E41" s="59"/>
      <c r="F41" s="59"/>
      <c r="G41" s="56">
        <v>0.85</v>
      </c>
      <c r="H41" s="57">
        <v>-92.941176470588204</v>
      </c>
      <c r="I41" s="56">
        <v>0.05</v>
      </c>
      <c r="J41" s="57">
        <v>83.3333333333333</v>
      </c>
      <c r="K41" s="56">
        <v>0</v>
      </c>
      <c r="L41" s="57">
        <v>0</v>
      </c>
      <c r="M41" s="59"/>
      <c r="N41" s="56">
        <v>0.11</v>
      </c>
      <c r="O41" s="56">
        <v>1380.96</v>
      </c>
      <c r="P41" s="56">
        <v>1</v>
      </c>
      <c r="Q41" s="59"/>
      <c r="R41" s="59"/>
      <c r="S41" s="56">
        <v>0.06</v>
      </c>
      <c r="T41" s="59"/>
      <c r="U41" s="60"/>
    </row>
    <row r="42" spans="1:21" ht="12" thickBot="1">
      <c r="A42" s="74"/>
      <c r="B42" s="71" t="s">
        <v>32</v>
      </c>
      <c r="C42" s="72"/>
      <c r="D42" s="56">
        <v>39564.102099999996</v>
      </c>
      <c r="E42" s="59"/>
      <c r="F42" s="59"/>
      <c r="G42" s="56">
        <v>166690.17069999999</v>
      </c>
      <c r="H42" s="57">
        <v>-76.264885965468594</v>
      </c>
      <c r="I42" s="56">
        <v>2436.4567000000002</v>
      </c>
      <c r="J42" s="57">
        <v>6.1582509666003498</v>
      </c>
      <c r="K42" s="56">
        <v>10490.3081</v>
      </c>
      <c r="L42" s="57">
        <v>6.2932973527754603</v>
      </c>
      <c r="M42" s="57">
        <v>-0.76774212189249202</v>
      </c>
      <c r="N42" s="56">
        <v>299973.5036</v>
      </c>
      <c r="O42" s="56">
        <v>16586455.970899999</v>
      </c>
      <c r="P42" s="56">
        <v>57</v>
      </c>
      <c r="Q42" s="56">
        <v>78</v>
      </c>
      <c r="R42" s="57">
        <v>-26.923076923076898</v>
      </c>
      <c r="S42" s="56">
        <v>694.10705438596494</v>
      </c>
      <c r="T42" s="56">
        <v>434.79070512820499</v>
      </c>
      <c r="U42" s="58">
        <v>37.359705195211099</v>
      </c>
    </row>
    <row r="43" spans="1:21" ht="12" thickBot="1">
      <c r="A43" s="74"/>
      <c r="B43" s="71" t="s">
        <v>33</v>
      </c>
      <c r="C43" s="72"/>
      <c r="D43" s="56">
        <v>315590.73869999999</v>
      </c>
      <c r="E43" s="56">
        <v>735253.87490000005</v>
      </c>
      <c r="F43" s="57">
        <v>42.922689627840803</v>
      </c>
      <c r="G43" s="56">
        <v>375797.83909999998</v>
      </c>
      <c r="H43" s="57">
        <v>-16.021140660145999</v>
      </c>
      <c r="I43" s="56">
        <v>17126.257799999999</v>
      </c>
      <c r="J43" s="57">
        <v>5.42673016025359</v>
      </c>
      <c r="K43" s="56">
        <v>20413.605599999999</v>
      </c>
      <c r="L43" s="57">
        <v>5.4320710435399597</v>
      </c>
      <c r="M43" s="57">
        <v>-0.16103709772858499</v>
      </c>
      <c r="N43" s="56">
        <v>3429452.1329000001</v>
      </c>
      <c r="O43" s="56">
        <v>108008478.0258</v>
      </c>
      <c r="P43" s="56">
        <v>1567</v>
      </c>
      <c r="Q43" s="56">
        <v>1763</v>
      </c>
      <c r="R43" s="57">
        <v>-11.117413499716401</v>
      </c>
      <c r="S43" s="56">
        <v>201.39804639438401</v>
      </c>
      <c r="T43" s="56">
        <v>197.32817351106101</v>
      </c>
      <c r="U43" s="58">
        <v>2.0208105074434002</v>
      </c>
    </row>
    <row r="44" spans="1:21" ht="12" thickBot="1">
      <c r="A44" s="74"/>
      <c r="B44" s="71" t="s">
        <v>38</v>
      </c>
      <c r="C44" s="72"/>
      <c r="D44" s="56">
        <v>108093.23</v>
      </c>
      <c r="E44" s="59"/>
      <c r="F44" s="59"/>
      <c r="G44" s="56">
        <v>105789.77</v>
      </c>
      <c r="H44" s="57">
        <v>2.1773939011304999</v>
      </c>
      <c r="I44" s="56">
        <v>-22841.85</v>
      </c>
      <c r="J44" s="57">
        <v>-21.1316194362959</v>
      </c>
      <c r="K44" s="56">
        <v>-4504.53</v>
      </c>
      <c r="L44" s="57">
        <v>-4.2580015061947902</v>
      </c>
      <c r="M44" s="57">
        <v>4.0708619989210897</v>
      </c>
      <c r="N44" s="56">
        <v>743507.28</v>
      </c>
      <c r="O44" s="56">
        <v>42326116.649999999</v>
      </c>
      <c r="P44" s="56">
        <v>82</v>
      </c>
      <c r="Q44" s="56">
        <v>86</v>
      </c>
      <c r="R44" s="57">
        <v>-4.6511627906976702</v>
      </c>
      <c r="S44" s="56">
        <v>1318.2101219512199</v>
      </c>
      <c r="T44" s="56">
        <v>1416.4387209302299</v>
      </c>
      <c r="U44" s="58">
        <v>-7.4516647492901003</v>
      </c>
    </row>
    <row r="45" spans="1:21" ht="12" thickBot="1">
      <c r="A45" s="74"/>
      <c r="B45" s="71" t="s">
        <v>39</v>
      </c>
      <c r="C45" s="72"/>
      <c r="D45" s="56">
        <v>40023.97</v>
      </c>
      <c r="E45" s="59"/>
      <c r="F45" s="59"/>
      <c r="G45" s="56">
        <v>91665.93</v>
      </c>
      <c r="H45" s="57">
        <v>-56.337136382077801</v>
      </c>
      <c r="I45" s="56">
        <v>5476.35</v>
      </c>
      <c r="J45" s="57">
        <v>13.682675656612799</v>
      </c>
      <c r="K45" s="56">
        <v>9597.23</v>
      </c>
      <c r="L45" s="57">
        <v>10.469789593581799</v>
      </c>
      <c r="M45" s="57">
        <v>-0.42938222799703701</v>
      </c>
      <c r="N45" s="56">
        <v>403330.94</v>
      </c>
      <c r="O45" s="56">
        <v>18246251.600000001</v>
      </c>
      <c r="P45" s="56">
        <v>31</v>
      </c>
      <c r="Q45" s="56">
        <v>53</v>
      </c>
      <c r="R45" s="57">
        <v>-41.509433962264197</v>
      </c>
      <c r="S45" s="56">
        <v>1291.0958064516101</v>
      </c>
      <c r="T45" s="56">
        <v>1507.7086792452801</v>
      </c>
      <c r="U45" s="58">
        <v>-16.777443758337199</v>
      </c>
    </row>
    <row r="46" spans="1:21" ht="12" thickBot="1">
      <c r="A46" s="74"/>
      <c r="B46" s="71" t="s">
        <v>72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12863.0846</v>
      </c>
      <c r="E47" s="62"/>
      <c r="F47" s="62"/>
      <c r="G47" s="61">
        <v>24493.2749</v>
      </c>
      <c r="H47" s="63">
        <v>-47.483198337026003</v>
      </c>
      <c r="I47" s="61">
        <v>1618.41</v>
      </c>
      <c r="J47" s="63">
        <v>12.5818188274996</v>
      </c>
      <c r="K47" s="61">
        <v>1775.2389000000001</v>
      </c>
      <c r="L47" s="63">
        <v>7.2478625551212001</v>
      </c>
      <c r="M47" s="63">
        <v>-8.8342419716017001E-2</v>
      </c>
      <c r="N47" s="61">
        <v>107783.9675</v>
      </c>
      <c r="O47" s="61">
        <v>5907833.4894000003</v>
      </c>
      <c r="P47" s="61">
        <v>12</v>
      </c>
      <c r="Q47" s="61">
        <v>17</v>
      </c>
      <c r="R47" s="63">
        <v>-29.411764705882302</v>
      </c>
      <c r="S47" s="61">
        <v>1071.9237166666701</v>
      </c>
      <c r="T47" s="61">
        <v>1156.25475882353</v>
      </c>
      <c r="U47" s="64">
        <v>-7.8672615266974999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H36" sqref="H3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79820</v>
      </c>
      <c r="D2" s="37">
        <v>581700.91846239299</v>
      </c>
      <c r="E2" s="37">
        <v>464817.462813675</v>
      </c>
      <c r="F2" s="37">
        <v>116881.293255556</v>
      </c>
      <c r="G2" s="37">
        <v>464817.462813675</v>
      </c>
      <c r="H2" s="37">
        <v>0.20093096647716599</v>
      </c>
    </row>
    <row r="3" spans="1:8">
      <c r="A3" s="37">
        <v>2</v>
      </c>
      <c r="B3" s="37">
        <v>13</v>
      </c>
      <c r="C3" s="37">
        <v>12328</v>
      </c>
      <c r="D3" s="37">
        <v>110653.18979658101</v>
      </c>
      <c r="E3" s="37">
        <v>88357.283011965803</v>
      </c>
      <c r="F3" s="37">
        <v>22295.889690598298</v>
      </c>
      <c r="G3" s="37">
        <v>88357.283011965803</v>
      </c>
      <c r="H3" s="37">
        <v>0.20149345153012199</v>
      </c>
    </row>
    <row r="4" spans="1:8">
      <c r="A4" s="37">
        <v>3</v>
      </c>
      <c r="B4" s="37">
        <v>14</v>
      </c>
      <c r="C4" s="37">
        <v>115880</v>
      </c>
      <c r="D4" s="37">
        <v>137253.72647066801</v>
      </c>
      <c r="E4" s="37">
        <v>98973.229031591705</v>
      </c>
      <c r="F4" s="37">
        <v>38280.275216854003</v>
      </c>
      <c r="G4" s="37">
        <v>98973.229031591705</v>
      </c>
      <c r="H4" s="37">
        <v>0.27890198816025902</v>
      </c>
    </row>
    <row r="5" spans="1:8">
      <c r="A5" s="37">
        <v>4</v>
      </c>
      <c r="B5" s="37">
        <v>15</v>
      </c>
      <c r="C5" s="37">
        <v>3008</v>
      </c>
      <c r="D5" s="37">
        <v>43353.344725981398</v>
      </c>
      <c r="E5" s="37">
        <v>34932.281909673999</v>
      </c>
      <c r="F5" s="37">
        <v>8392.5329017774693</v>
      </c>
      <c r="G5" s="37">
        <v>34932.281909673999</v>
      </c>
      <c r="H5" s="37">
        <v>0.19371191633020399</v>
      </c>
    </row>
    <row r="6" spans="1:8">
      <c r="A6" s="37">
        <v>5</v>
      </c>
      <c r="B6" s="37">
        <v>16</v>
      </c>
      <c r="C6" s="37">
        <v>2323</v>
      </c>
      <c r="D6" s="37">
        <v>121537.885165812</v>
      </c>
      <c r="E6" s="37">
        <v>110770.714663248</v>
      </c>
      <c r="F6" s="37">
        <v>10767.1705025641</v>
      </c>
      <c r="G6" s="37">
        <v>110770.714663248</v>
      </c>
      <c r="H6" s="37">
        <v>8.8591063501513495E-2</v>
      </c>
    </row>
    <row r="7" spans="1:8">
      <c r="A7" s="37">
        <v>6</v>
      </c>
      <c r="B7" s="37">
        <v>17</v>
      </c>
      <c r="C7" s="37">
        <v>24115</v>
      </c>
      <c r="D7" s="37">
        <v>256039.74166153799</v>
      </c>
      <c r="E7" s="37">
        <v>207431.01647350399</v>
      </c>
      <c r="F7" s="37">
        <v>48608.007239316197</v>
      </c>
      <c r="G7" s="37">
        <v>207431.01647350399</v>
      </c>
      <c r="H7" s="37">
        <v>0.189846088828382</v>
      </c>
    </row>
    <row r="8" spans="1:8">
      <c r="A8" s="37">
        <v>7</v>
      </c>
      <c r="B8" s="37">
        <v>18</v>
      </c>
      <c r="C8" s="37">
        <v>49909</v>
      </c>
      <c r="D8" s="37">
        <v>108320.83159230799</v>
      </c>
      <c r="E8" s="37">
        <v>91813.557431623907</v>
      </c>
      <c r="F8" s="37">
        <v>16507.274160683799</v>
      </c>
      <c r="G8" s="37">
        <v>91813.557431623907</v>
      </c>
      <c r="H8" s="37">
        <v>0.15239242459671101</v>
      </c>
    </row>
    <row r="9" spans="1:8">
      <c r="A9" s="37">
        <v>8</v>
      </c>
      <c r="B9" s="37">
        <v>19</v>
      </c>
      <c r="C9" s="37">
        <v>22358</v>
      </c>
      <c r="D9" s="37">
        <v>98182.636849572606</v>
      </c>
      <c r="E9" s="37">
        <v>108851.08124957301</v>
      </c>
      <c r="F9" s="37">
        <v>-10668.4444</v>
      </c>
      <c r="G9" s="37">
        <v>108851.08124957301</v>
      </c>
      <c r="H9" s="37">
        <v>-0.108659175820928</v>
      </c>
    </row>
    <row r="10" spans="1:8">
      <c r="A10" s="37">
        <v>9</v>
      </c>
      <c r="B10" s="37">
        <v>21</v>
      </c>
      <c r="C10" s="37">
        <v>252870</v>
      </c>
      <c r="D10" s="37">
        <v>983801.47218640801</v>
      </c>
      <c r="E10" s="37">
        <v>968484.46543333295</v>
      </c>
      <c r="F10" s="37">
        <v>5175.6238017094001</v>
      </c>
      <c r="G10" s="37">
        <v>968484.46543333295</v>
      </c>
      <c r="H10" s="37">
        <v>5.3156372115197199E-3</v>
      </c>
    </row>
    <row r="11" spans="1:8">
      <c r="A11" s="37">
        <v>10</v>
      </c>
      <c r="B11" s="37">
        <v>22</v>
      </c>
      <c r="C11" s="37">
        <v>33527.978000000003</v>
      </c>
      <c r="D11" s="37">
        <v>439869.04804188001</v>
      </c>
      <c r="E11" s="37">
        <v>376720.08683675202</v>
      </c>
      <c r="F11" s="37">
        <v>63148.961205128202</v>
      </c>
      <c r="G11" s="37">
        <v>376720.08683675202</v>
      </c>
      <c r="H11" s="37">
        <v>0.143563093348445</v>
      </c>
    </row>
    <row r="12" spans="1:8">
      <c r="A12" s="37">
        <v>11</v>
      </c>
      <c r="B12" s="37">
        <v>23</v>
      </c>
      <c r="C12" s="37">
        <v>238159.524</v>
      </c>
      <c r="D12" s="37">
        <v>2050493.2446564101</v>
      </c>
      <c r="E12" s="37">
        <v>1781601.5788153801</v>
      </c>
      <c r="F12" s="37">
        <v>268705.92225128203</v>
      </c>
      <c r="G12" s="37">
        <v>1781601.5788153801</v>
      </c>
      <c r="H12" s="37">
        <v>0.13105640110641401</v>
      </c>
    </row>
    <row r="13" spans="1:8">
      <c r="A13" s="37">
        <v>12</v>
      </c>
      <c r="B13" s="37">
        <v>24</v>
      </c>
      <c r="C13" s="37">
        <v>14545</v>
      </c>
      <c r="D13" s="37">
        <v>436317.720744444</v>
      </c>
      <c r="E13" s="37">
        <v>403609.39686666703</v>
      </c>
      <c r="F13" s="37">
        <v>32708.323877777799</v>
      </c>
      <c r="G13" s="37">
        <v>403609.39686666703</v>
      </c>
      <c r="H13" s="37">
        <v>7.4964463561028205E-2</v>
      </c>
    </row>
    <row r="14" spans="1:8">
      <c r="A14" s="37">
        <v>13</v>
      </c>
      <c r="B14" s="37">
        <v>25</v>
      </c>
      <c r="C14" s="37">
        <v>84492</v>
      </c>
      <c r="D14" s="37">
        <v>975180.81563871901</v>
      </c>
      <c r="E14" s="37">
        <v>884595.37340000004</v>
      </c>
      <c r="F14" s="37">
        <v>90573.396099999998</v>
      </c>
      <c r="G14" s="37">
        <v>884595.37340000004</v>
      </c>
      <c r="H14" s="37">
        <v>9.2879713679140705E-2</v>
      </c>
    </row>
    <row r="15" spans="1:8">
      <c r="A15" s="37">
        <v>14</v>
      </c>
      <c r="B15" s="37">
        <v>26</v>
      </c>
      <c r="C15" s="37">
        <v>70683</v>
      </c>
      <c r="D15" s="37">
        <v>359304.29143021698</v>
      </c>
      <c r="E15" s="37">
        <v>313608.49043508002</v>
      </c>
      <c r="F15" s="37">
        <v>45691.2134450269</v>
      </c>
      <c r="G15" s="37">
        <v>313608.49043508002</v>
      </c>
      <c r="H15" s="37">
        <v>0.12716741191713701</v>
      </c>
    </row>
    <row r="16" spans="1:8">
      <c r="A16" s="37">
        <v>15</v>
      </c>
      <c r="B16" s="37">
        <v>27</v>
      </c>
      <c r="C16" s="37">
        <v>186594.04199999999</v>
      </c>
      <c r="D16" s="37">
        <v>1424184.42084713</v>
      </c>
      <c r="E16" s="37">
        <v>1317003.9026118701</v>
      </c>
      <c r="F16" s="37">
        <v>107149.860053581</v>
      </c>
      <c r="G16" s="37">
        <v>1317003.9026118701</v>
      </c>
      <c r="H16" s="37">
        <v>7.5237564132850099E-2</v>
      </c>
    </row>
    <row r="17" spans="1:8">
      <c r="A17" s="37">
        <v>16</v>
      </c>
      <c r="B17" s="37">
        <v>29</v>
      </c>
      <c r="C17" s="37">
        <v>187444</v>
      </c>
      <c r="D17" s="37">
        <v>2382474.4681213698</v>
      </c>
      <c r="E17" s="37">
        <v>2265665.32708205</v>
      </c>
      <c r="F17" s="37">
        <v>113640.115398291</v>
      </c>
      <c r="G17" s="37">
        <v>2265665.32708205</v>
      </c>
      <c r="H17" s="37">
        <v>4.7761886040080997E-2</v>
      </c>
    </row>
    <row r="18" spans="1:8">
      <c r="A18" s="37">
        <v>17</v>
      </c>
      <c r="B18" s="37">
        <v>31</v>
      </c>
      <c r="C18" s="37">
        <v>32456.720000000001</v>
      </c>
      <c r="D18" s="37">
        <v>298866.986672203</v>
      </c>
      <c r="E18" s="37">
        <v>251998.390206499</v>
      </c>
      <c r="F18" s="37">
        <v>46867.912705021001</v>
      </c>
      <c r="G18" s="37">
        <v>251998.390206499</v>
      </c>
      <c r="H18" s="37">
        <v>0.156818993136528</v>
      </c>
    </row>
    <row r="19" spans="1:8">
      <c r="A19" s="37">
        <v>18</v>
      </c>
      <c r="B19" s="37">
        <v>32</v>
      </c>
      <c r="C19" s="37">
        <v>15262.378000000001</v>
      </c>
      <c r="D19" s="37">
        <v>282498.46819783701</v>
      </c>
      <c r="E19" s="37">
        <v>256997.592344687</v>
      </c>
      <c r="F19" s="37">
        <v>25499.875145185</v>
      </c>
      <c r="G19" s="37">
        <v>256997.592344687</v>
      </c>
      <c r="H19" s="37">
        <v>9.0265853962386997E-2</v>
      </c>
    </row>
    <row r="20" spans="1:8">
      <c r="A20" s="37">
        <v>19</v>
      </c>
      <c r="B20" s="37">
        <v>33</v>
      </c>
      <c r="C20" s="37">
        <v>53529.101999999999</v>
      </c>
      <c r="D20" s="37">
        <v>604114.06076737004</v>
      </c>
      <c r="E20" s="37">
        <v>482422.19819880399</v>
      </c>
      <c r="F20" s="37">
        <v>121688.418657364</v>
      </c>
      <c r="G20" s="37">
        <v>482422.19819880399</v>
      </c>
      <c r="H20" s="37">
        <v>0.20143400109509499</v>
      </c>
    </row>
    <row r="21" spans="1:8">
      <c r="A21" s="37">
        <v>20</v>
      </c>
      <c r="B21" s="37">
        <v>34</v>
      </c>
      <c r="C21" s="37">
        <v>47247.218999999997</v>
      </c>
      <c r="D21" s="37">
        <v>271475.81333812902</v>
      </c>
      <c r="E21" s="37">
        <v>198260.51649106201</v>
      </c>
      <c r="F21" s="37">
        <v>73214.712776270404</v>
      </c>
      <c r="G21" s="37">
        <v>198260.51649106201</v>
      </c>
      <c r="H21" s="37">
        <v>0.26969205615504999</v>
      </c>
    </row>
    <row r="22" spans="1:8">
      <c r="A22" s="37">
        <v>21</v>
      </c>
      <c r="B22" s="37">
        <v>35</v>
      </c>
      <c r="C22" s="37">
        <v>33061.536999999997</v>
      </c>
      <c r="D22" s="37">
        <v>1003293.76310177</v>
      </c>
      <c r="E22" s="37">
        <v>947877.78087168105</v>
      </c>
      <c r="F22" s="37">
        <v>55405.335730088504</v>
      </c>
      <c r="G22" s="37">
        <v>947877.78087168105</v>
      </c>
      <c r="H22" s="37">
        <v>5.5224028804304499E-2</v>
      </c>
    </row>
    <row r="23" spans="1:8">
      <c r="A23" s="37">
        <v>22</v>
      </c>
      <c r="B23" s="37">
        <v>36</v>
      </c>
      <c r="C23" s="37">
        <v>164487.747</v>
      </c>
      <c r="D23" s="37">
        <v>777891.84366991103</v>
      </c>
      <c r="E23" s="37">
        <v>659363.09007852897</v>
      </c>
      <c r="F23" s="37">
        <v>118523.874991383</v>
      </c>
      <c r="G23" s="37">
        <v>659363.09007852897</v>
      </c>
      <c r="H23" s="37">
        <v>0.152366449514591</v>
      </c>
    </row>
    <row r="24" spans="1:8">
      <c r="A24" s="37">
        <v>23</v>
      </c>
      <c r="B24" s="37">
        <v>37</v>
      </c>
      <c r="C24" s="37">
        <v>142812.383</v>
      </c>
      <c r="D24" s="37">
        <v>1045336.91036991</v>
      </c>
      <c r="E24" s="37">
        <v>927635.35995098797</v>
      </c>
      <c r="F24" s="37">
        <v>117688.44130387899</v>
      </c>
      <c r="G24" s="37">
        <v>927635.35995098797</v>
      </c>
      <c r="H24" s="37">
        <v>0.112585632473497</v>
      </c>
    </row>
    <row r="25" spans="1:8">
      <c r="A25" s="37">
        <v>24</v>
      </c>
      <c r="B25" s="37">
        <v>38</v>
      </c>
      <c r="C25" s="37">
        <v>169284.264</v>
      </c>
      <c r="D25" s="37">
        <v>811706.01569026499</v>
      </c>
      <c r="E25" s="37">
        <v>774818.50204247795</v>
      </c>
      <c r="F25" s="37">
        <v>36882.758435398202</v>
      </c>
      <c r="G25" s="37">
        <v>774818.50204247795</v>
      </c>
      <c r="H25" s="37">
        <v>4.5438833510846197E-2</v>
      </c>
    </row>
    <row r="26" spans="1:8">
      <c r="A26" s="37">
        <v>25</v>
      </c>
      <c r="B26" s="37">
        <v>39</v>
      </c>
      <c r="C26" s="37">
        <v>66253.058999999994</v>
      </c>
      <c r="D26" s="37">
        <v>121623.503098343</v>
      </c>
      <c r="E26" s="37">
        <v>93004.569026112993</v>
      </c>
      <c r="F26" s="37">
        <v>28618.318687615199</v>
      </c>
      <c r="G26" s="37">
        <v>93004.569026112993</v>
      </c>
      <c r="H26" s="37">
        <v>0.23530372634282501</v>
      </c>
    </row>
    <row r="27" spans="1:8">
      <c r="A27" s="37">
        <v>26</v>
      </c>
      <c r="B27" s="37">
        <v>42</v>
      </c>
      <c r="C27" s="37">
        <v>9979.0370000000003</v>
      </c>
      <c r="D27" s="37">
        <v>201517.97229999999</v>
      </c>
      <c r="E27" s="37">
        <v>173778.91409999999</v>
      </c>
      <c r="F27" s="37">
        <v>27736.700199999999</v>
      </c>
      <c r="G27" s="37">
        <v>173778.91409999999</v>
      </c>
      <c r="H27" s="37">
        <v>0.13764045181485501</v>
      </c>
    </row>
    <row r="28" spans="1:8">
      <c r="A28" s="37">
        <v>27</v>
      </c>
      <c r="B28" s="37">
        <v>75</v>
      </c>
      <c r="C28" s="37">
        <v>61</v>
      </c>
      <c r="D28" s="37">
        <v>39564.102564102599</v>
      </c>
      <c r="E28" s="37">
        <v>37127.645299145297</v>
      </c>
      <c r="F28" s="37">
        <v>2436.4572649572601</v>
      </c>
      <c r="G28" s="37">
        <v>37127.645299145297</v>
      </c>
      <c r="H28" s="37">
        <v>6.1582523223158298E-2</v>
      </c>
    </row>
    <row r="29" spans="1:8">
      <c r="A29" s="37">
        <v>28</v>
      </c>
      <c r="B29" s="37">
        <v>76</v>
      </c>
      <c r="C29" s="37">
        <v>1742</v>
      </c>
      <c r="D29" s="37">
        <v>315590.73404957302</v>
      </c>
      <c r="E29" s="37">
        <v>298464.48306752101</v>
      </c>
      <c r="F29" s="37">
        <v>17126.250982051301</v>
      </c>
      <c r="G29" s="37">
        <v>298464.48306752101</v>
      </c>
      <c r="H29" s="37">
        <v>5.4267280798431503E-2</v>
      </c>
    </row>
    <row r="30" spans="1:8">
      <c r="A30" s="37">
        <v>29</v>
      </c>
      <c r="B30" s="37">
        <v>99</v>
      </c>
      <c r="C30" s="37">
        <v>12</v>
      </c>
      <c r="D30" s="37">
        <v>12863.084486801299</v>
      </c>
      <c r="E30" s="37">
        <v>11244.6745783224</v>
      </c>
      <c r="F30" s="37">
        <v>1618.40990847893</v>
      </c>
      <c r="G30" s="37">
        <v>11244.6745783224</v>
      </c>
      <c r="H30" s="37">
        <v>0.125818182267214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82</v>
      </c>
      <c r="D34" s="34">
        <v>116579.57</v>
      </c>
      <c r="E34" s="34">
        <v>111627.31</v>
      </c>
      <c r="F34" s="30"/>
      <c r="G34" s="30"/>
      <c r="H34" s="30"/>
    </row>
    <row r="35" spans="1:8">
      <c r="A35" s="30"/>
      <c r="B35" s="33">
        <v>71</v>
      </c>
      <c r="C35" s="34">
        <v>75</v>
      </c>
      <c r="D35" s="34">
        <v>155937.69</v>
      </c>
      <c r="E35" s="34">
        <v>171000.11</v>
      </c>
      <c r="F35" s="30"/>
      <c r="G35" s="30"/>
      <c r="H35" s="30"/>
    </row>
    <row r="36" spans="1:8">
      <c r="A36" s="30"/>
      <c r="B36" s="33">
        <v>72</v>
      </c>
      <c r="C36" s="34">
        <v>36</v>
      </c>
      <c r="D36" s="34">
        <v>105579.44</v>
      </c>
      <c r="E36" s="34">
        <v>108246.18</v>
      </c>
      <c r="F36" s="30"/>
      <c r="G36" s="30"/>
      <c r="H36" s="30"/>
    </row>
    <row r="37" spans="1:8">
      <c r="A37" s="30"/>
      <c r="B37" s="33">
        <v>73</v>
      </c>
      <c r="C37" s="34">
        <v>89</v>
      </c>
      <c r="D37" s="34">
        <v>146288.14000000001</v>
      </c>
      <c r="E37" s="34">
        <v>170435.25</v>
      </c>
      <c r="F37" s="30"/>
      <c r="G37" s="30"/>
      <c r="H37" s="30"/>
    </row>
    <row r="38" spans="1:8">
      <c r="A38" s="30"/>
      <c r="B38" s="33">
        <v>74</v>
      </c>
      <c r="C38" s="34">
        <v>7</v>
      </c>
      <c r="D38" s="34">
        <v>0.06</v>
      </c>
      <c r="E38" s="34">
        <v>0.01</v>
      </c>
      <c r="F38" s="30"/>
      <c r="G38" s="30"/>
      <c r="H38" s="30"/>
    </row>
    <row r="39" spans="1:8">
      <c r="A39" s="30"/>
      <c r="B39" s="33">
        <v>77</v>
      </c>
      <c r="C39" s="34">
        <v>76</v>
      </c>
      <c r="D39" s="34">
        <v>108093.23</v>
      </c>
      <c r="E39" s="34">
        <v>130935.08</v>
      </c>
      <c r="F39" s="34"/>
      <c r="G39" s="30"/>
      <c r="H39" s="30"/>
    </row>
    <row r="40" spans="1:8">
      <c r="A40" s="30"/>
      <c r="B40" s="33">
        <v>78</v>
      </c>
      <c r="C40" s="34">
        <v>31</v>
      </c>
      <c r="D40" s="34">
        <v>40023.97</v>
      </c>
      <c r="E40" s="34">
        <v>34547.620000000003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2016-08-08T23:55:04Z</dcterms:modified>
</cp:coreProperties>
</file>