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<sst xmlns="http://schemas.openxmlformats.org/spreadsheetml/2006/main" count="121" uniqueCount="80">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</sst>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c4135a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c413581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c4135aa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S13" sqref="S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19872947.896900006</v>
      </c>
      <c r="F3" s="25">
        <f>RA!I7</f>
        <v>1806813.4234</v>
      </c>
      <c r="G3" s="16">
        <f>SUM(G4:G42)</f>
        <v>18066134.473499998</v>
      </c>
      <c r="H3" s="27">
        <f>RA!J7</f>
        <v>9.0918238842756001</v>
      </c>
      <c r="I3" s="20">
        <f>SUM(I4:I42)</f>
        <v>19872953.360626493</v>
      </c>
      <c r="J3" s="21">
        <f>SUM(J4:J42)</f>
        <v>18066134.452948023</v>
      </c>
      <c r="K3" s="22">
        <f>E3-I3</f>
        <v>-5.4637264870107174</v>
      </c>
      <c r="L3" s="22">
        <f>G3-J3</f>
        <v>2.0551975816488266E-2</v>
      </c>
    </row>
    <row r="4" spans="1:13">
      <c r="A4" s="68">
        <f>RA!A8</f>
        <v>42594</v>
      </c>
      <c r="B4" s="12">
        <v>12</v>
      </c>
      <c r="C4" s="66" t="s">
        <v>6</v>
      </c>
      <c r="D4" s="66"/>
      <c r="E4" s="15">
        <f>VLOOKUP(C4,RA!B8:D35,3,0)</f>
        <v>662003.49410000001</v>
      </c>
      <c r="F4" s="25">
        <f>VLOOKUP(C4,RA!B8:I38,8,0)</f>
        <v>142257.40960000001</v>
      </c>
      <c r="G4" s="16">
        <f t="shared" ref="G4:G42" si="0">E4-F4</f>
        <v>519746.0845</v>
      </c>
      <c r="H4" s="27">
        <f>RA!J8</f>
        <v>21.488921262175602</v>
      </c>
      <c r="I4" s="20">
        <f>VLOOKUP(B4,RMS!B:D,3,FALSE)</f>
        <v>662004.19880341901</v>
      </c>
      <c r="J4" s="21">
        <f>VLOOKUP(B4,RMS!B:E,4,FALSE)</f>
        <v>519746.09561623901</v>
      </c>
      <c r="K4" s="22">
        <f t="shared" ref="K4:K42" si="1">E4-I4</f>
        <v>-0.70470341900363564</v>
      </c>
      <c r="L4" s="22">
        <f t="shared" ref="L4:L42" si="2">G4-J4</f>
        <v>-1.1116239009425044E-2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110713.4794</v>
      </c>
      <c r="F5" s="25">
        <f>VLOOKUP(C5,RA!B9:I39,8,0)</f>
        <v>23297.260600000001</v>
      </c>
      <c r="G5" s="16">
        <f t="shared" si="0"/>
        <v>87416.218800000002</v>
      </c>
      <c r="H5" s="27">
        <f>RA!J9</f>
        <v>21.042840245159901</v>
      </c>
      <c r="I5" s="20">
        <f>VLOOKUP(B5,RMS!B:D,3,FALSE)</f>
        <v>110713.594573504</v>
      </c>
      <c r="J5" s="21">
        <f>VLOOKUP(B5,RMS!B:E,4,FALSE)</f>
        <v>87416.256470940207</v>
      </c>
      <c r="K5" s="22">
        <f t="shared" si="1"/>
        <v>-0.11517350400390569</v>
      </c>
      <c r="L5" s="22">
        <f t="shared" si="2"/>
        <v>-3.7670940204407088E-2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172464.45759999999</v>
      </c>
      <c r="F6" s="25">
        <f>VLOOKUP(C6,RA!B10:I40,8,0)</f>
        <v>44506.064299999998</v>
      </c>
      <c r="G6" s="16">
        <f t="shared" si="0"/>
        <v>127958.3933</v>
      </c>
      <c r="H6" s="27">
        <f>RA!J10</f>
        <v>25.8059341149721</v>
      </c>
      <c r="I6" s="20">
        <f>VLOOKUP(B6,RMS!B:D,3,FALSE)</f>
        <v>172466.80728229301</v>
      </c>
      <c r="J6" s="21">
        <f>VLOOKUP(B6,RMS!B:E,4,FALSE)</f>
        <v>127958.391092604</v>
      </c>
      <c r="K6" s="22">
        <f>E6-I6</f>
        <v>-2.3496822930173948</v>
      </c>
      <c r="L6" s="22">
        <f t="shared" si="2"/>
        <v>2.2073959989938885E-3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46142.433100000002</v>
      </c>
      <c r="F7" s="25">
        <f>VLOOKUP(C7,RA!B11:I41,8,0)</f>
        <v>9700.9575999999997</v>
      </c>
      <c r="G7" s="16">
        <f t="shared" si="0"/>
        <v>36441.4755</v>
      </c>
      <c r="H7" s="27">
        <f>RA!J11</f>
        <v>21.023940326198399</v>
      </c>
      <c r="I7" s="20">
        <f>VLOOKUP(B7,RMS!B:D,3,FALSE)</f>
        <v>46142.468565479197</v>
      </c>
      <c r="J7" s="21">
        <f>VLOOKUP(B7,RMS!B:E,4,FALSE)</f>
        <v>36441.475674434601</v>
      </c>
      <c r="K7" s="22">
        <f t="shared" si="1"/>
        <v>-3.5465479195408989E-2</v>
      </c>
      <c r="L7" s="22">
        <f t="shared" si="2"/>
        <v>-1.744346009218134E-4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155983.74859999999</v>
      </c>
      <c r="F8" s="25">
        <f>VLOOKUP(C8,RA!B12:I42,8,0)</f>
        <v>25687.122599999999</v>
      </c>
      <c r="G8" s="16">
        <f t="shared" si="0"/>
        <v>130296.62599999999</v>
      </c>
      <c r="H8" s="27">
        <f>RA!J12</f>
        <v>16.4678197764507</v>
      </c>
      <c r="I8" s="20">
        <f>VLOOKUP(B8,RMS!B:D,3,FALSE)</f>
        <v>155983.73746923101</v>
      </c>
      <c r="J8" s="21">
        <f>VLOOKUP(B8,RMS!B:E,4,FALSE)</f>
        <v>130296.625745299</v>
      </c>
      <c r="K8" s="22">
        <f t="shared" si="1"/>
        <v>1.1130768980365247E-2</v>
      </c>
      <c r="L8" s="22">
        <f t="shared" si="2"/>
        <v>2.5470099353697151E-4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303864.83399999997</v>
      </c>
      <c r="F9" s="25">
        <f>VLOOKUP(C9,RA!B13:I43,8,0)</f>
        <v>51934.376700000001</v>
      </c>
      <c r="G9" s="16">
        <f t="shared" si="0"/>
        <v>251930.45729999998</v>
      </c>
      <c r="H9" s="27">
        <f>RA!J13</f>
        <v>17.091275754535001</v>
      </c>
      <c r="I9" s="20">
        <f>VLOOKUP(B9,RMS!B:D,3,FALSE)</f>
        <v>303865.208316239</v>
      </c>
      <c r="J9" s="21">
        <f>VLOOKUP(B9,RMS!B:E,4,FALSE)</f>
        <v>251930.45398547</v>
      </c>
      <c r="K9" s="22">
        <f t="shared" si="1"/>
        <v>-0.37431623903103173</v>
      </c>
      <c r="L9" s="22">
        <f t="shared" si="2"/>
        <v>3.3145299821626395E-3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103349.21890000001</v>
      </c>
      <c r="F10" s="25">
        <f>VLOOKUP(C10,RA!B14:I43,8,0)</f>
        <v>17746.418099999999</v>
      </c>
      <c r="G10" s="16">
        <f t="shared" si="0"/>
        <v>85602.800800000012</v>
      </c>
      <c r="H10" s="27">
        <f>RA!J14</f>
        <v>17.171313231860299</v>
      </c>
      <c r="I10" s="20">
        <f>VLOOKUP(B10,RMS!B:D,3,FALSE)</f>
        <v>103349.225455555</v>
      </c>
      <c r="J10" s="21">
        <f>VLOOKUP(B10,RMS!B:E,4,FALSE)</f>
        <v>85602.7976435897</v>
      </c>
      <c r="K10" s="22">
        <f t="shared" si="1"/>
        <v>-6.5555549954297021E-3</v>
      </c>
      <c r="L10" s="22">
        <f t="shared" si="2"/>
        <v>3.1564103119308129E-3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104855.148</v>
      </c>
      <c r="F11" s="25">
        <f>VLOOKUP(C11,RA!B15:I44,8,0)</f>
        <v>-4010.1183000000001</v>
      </c>
      <c r="G11" s="16">
        <f t="shared" si="0"/>
        <v>108865.2663</v>
      </c>
      <c r="H11" s="27">
        <f>RA!J15</f>
        <v>-3.8244362594385901</v>
      </c>
      <c r="I11" s="20">
        <f>VLOOKUP(B11,RMS!B:D,3,FALSE)</f>
        <v>104855.245305128</v>
      </c>
      <c r="J11" s="21">
        <f>VLOOKUP(B11,RMS!B:E,4,FALSE)</f>
        <v>108865.267008547</v>
      </c>
      <c r="K11" s="22">
        <f t="shared" si="1"/>
        <v>-9.7305128001607955E-2</v>
      </c>
      <c r="L11" s="22">
        <f t="shared" si="2"/>
        <v>-7.0854699879419059E-4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1067463.9009</v>
      </c>
      <c r="F12" s="25">
        <f>VLOOKUP(C12,RA!B16:I45,8,0)</f>
        <v>225.67859999999999</v>
      </c>
      <c r="G12" s="16">
        <f t="shared" si="0"/>
        <v>1067238.2223</v>
      </c>
      <c r="H12" s="27">
        <f>RA!J16</f>
        <v>2.1141567392558E-2</v>
      </c>
      <c r="I12" s="20">
        <f>VLOOKUP(B12,RMS!B:D,3,FALSE)</f>
        <v>1067462.9772761399</v>
      </c>
      <c r="J12" s="21">
        <f>VLOOKUP(B12,RMS!B:E,4,FALSE)</f>
        <v>1067238.2228999999</v>
      </c>
      <c r="K12" s="22">
        <f t="shared" si="1"/>
        <v>0.92362386011518538</v>
      </c>
      <c r="L12" s="22">
        <f t="shared" si="2"/>
        <v>-5.9999991208314896E-4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1081012.7885</v>
      </c>
      <c r="F13" s="25">
        <f>VLOOKUP(C13,RA!B17:I46,8,0)</f>
        <v>70900.166100000002</v>
      </c>
      <c r="G13" s="16">
        <f t="shared" si="0"/>
        <v>1010112.6224</v>
      </c>
      <c r="H13" s="27">
        <f>RA!J17</f>
        <v>6.5586796802265601</v>
      </c>
      <c r="I13" s="20">
        <f>VLOOKUP(B13,RMS!B:D,3,FALSE)</f>
        <v>1081012.4823606799</v>
      </c>
      <c r="J13" s="21">
        <f>VLOOKUP(B13,RMS!B:E,4,FALSE)</f>
        <v>1010112.62376496</v>
      </c>
      <c r="K13" s="22">
        <f t="shared" si="1"/>
        <v>0.30613932013511658</v>
      </c>
      <c r="L13" s="22">
        <f t="shared" si="2"/>
        <v>-1.3649599859490991E-3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2042865.0933999999</v>
      </c>
      <c r="F14" s="25">
        <f>VLOOKUP(C14,RA!B18:I47,8,0)</f>
        <v>282947.52860000002</v>
      </c>
      <c r="G14" s="16">
        <f t="shared" si="0"/>
        <v>1759917.5647999998</v>
      </c>
      <c r="H14" s="27">
        <f>RA!J18</f>
        <v>13.850524418579299</v>
      </c>
      <c r="I14" s="20">
        <f>VLOOKUP(B14,RMS!B:D,3,FALSE)</f>
        <v>2042864.7051735001</v>
      </c>
      <c r="J14" s="21">
        <f>VLOOKUP(B14,RMS!B:E,4,FALSE)</f>
        <v>1759917.56221026</v>
      </c>
      <c r="K14" s="22">
        <f t="shared" si="1"/>
        <v>0.38822649978101254</v>
      </c>
      <c r="L14" s="22">
        <f t="shared" si="2"/>
        <v>2.5897398591041565E-3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457039.20110000001</v>
      </c>
      <c r="F15" s="25">
        <f>VLOOKUP(C15,RA!B19:I48,8,0)</f>
        <v>46921.615899999997</v>
      </c>
      <c r="G15" s="16">
        <f t="shared" si="0"/>
        <v>410117.58520000003</v>
      </c>
      <c r="H15" s="27">
        <f>RA!J19</f>
        <v>10.2664313667338</v>
      </c>
      <c r="I15" s="20">
        <f>VLOOKUP(B15,RMS!B:D,3,FALSE)</f>
        <v>457039.10676837602</v>
      </c>
      <c r="J15" s="21">
        <f>VLOOKUP(B15,RMS!B:E,4,FALSE)</f>
        <v>410117.58517606801</v>
      </c>
      <c r="K15" s="22">
        <f t="shared" si="1"/>
        <v>9.4331623986363411E-2</v>
      </c>
      <c r="L15" s="22">
        <f t="shared" si="2"/>
        <v>2.3932021576911211E-5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1172247.1879</v>
      </c>
      <c r="F16" s="25">
        <f>VLOOKUP(C16,RA!B20:I49,8,0)</f>
        <v>157699.68059999999</v>
      </c>
      <c r="G16" s="16">
        <f t="shared" si="0"/>
        <v>1014547.5073000001</v>
      </c>
      <c r="H16" s="27">
        <f>RA!J20</f>
        <v>13.452766807869899</v>
      </c>
      <c r="I16" s="20">
        <f>VLOOKUP(B16,RMS!B:D,3,FALSE)</f>
        <v>1172247.2579078099</v>
      </c>
      <c r="J16" s="21">
        <f>VLOOKUP(B16,RMS!B:E,4,FALSE)</f>
        <v>1014547.5073000001</v>
      </c>
      <c r="K16" s="22">
        <f t="shared" si="1"/>
        <v>-7.0007809903472662E-2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382133.03869999998</v>
      </c>
      <c r="F17" s="25">
        <f>VLOOKUP(C17,RA!B21:I50,8,0)</f>
        <v>67593.285900000003</v>
      </c>
      <c r="G17" s="16">
        <f t="shared" si="0"/>
        <v>314539.75279999996</v>
      </c>
      <c r="H17" s="27">
        <f>RA!J21</f>
        <v>17.688417136071099</v>
      </c>
      <c r="I17" s="20">
        <f>VLOOKUP(B17,RMS!B:D,3,FALSE)</f>
        <v>382132.54514361999</v>
      </c>
      <c r="J17" s="21">
        <f>VLOOKUP(B17,RMS!B:E,4,FALSE)</f>
        <v>314539.75293930102</v>
      </c>
      <c r="K17" s="22">
        <f t="shared" si="1"/>
        <v>0.49355637998087332</v>
      </c>
      <c r="L17" s="22">
        <f t="shared" si="2"/>
        <v>-1.3930106069892645E-4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1489812.2279000001</v>
      </c>
      <c r="F18" s="25">
        <f>VLOOKUP(C18,RA!B22:I51,8,0)</f>
        <v>95832.073999999993</v>
      </c>
      <c r="G18" s="16">
        <f t="shared" si="0"/>
        <v>1393980.1539</v>
      </c>
      <c r="H18" s="27">
        <f>RA!J22</f>
        <v>6.4324934515460601</v>
      </c>
      <c r="I18" s="20">
        <f>VLOOKUP(B18,RMS!B:D,3,FALSE)</f>
        <v>1489813.4692034801</v>
      </c>
      <c r="J18" s="21">
        <f>VLOOKUP(B18,RMS!B:E,4,FALSE)</f>
        <v>1393980.15353075</v>
      </c>
      <c r="K18" s="22">
        <f t="shared" si="1"/>
        <v>-1.2413034799974412</v>
      </c>
      <c r="L18" s="22">
        <f t="shared" si="2"/>
        <v>3.6925007589161396E-4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2849681.1749999998</v>
      </c>
      <c r="F19" s="25">
        <f>VLOOKUP(C19,RA!B23:I52,8,0)</f>
        <v>274703.92070000002</v>
      </c>
      <c r="G19" s="16">
        <f t="shared" si="0"/>
        <v>2574977.2542999997</v>
      </c>
      <c r="H19" s="27">
        <f>RA!J23</f>
        <v>9.6398124502471791</v>
      </c>
      <c r="I19" s="20">
        <f>VLOOKUP(B19,RMS!B:D,3,FALSE)</f>
        <v>2849682.5883555599</v>
      </c>
      <c r="J19" s="21">
        <f>VLOOKUP(B19,RMS!B:E,4,FALSE)</f>
        <v>2574977.2845487199</v>
      </c>
      <c r="K19" s="22">
        <f t="shared" si="1"/>
        <v>-1.4133555600419641</v>
      </c>
      <c r="L19" s="22">
        <f t="shared" si="2"/>
        <v>-3.0248720198869705E-2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352619.37829999998</v>
      </c>
      <c r="F20" s="25">
        <f>VLOOKUP(C20,RA!B24:I53,8,0)</f>
        <v>43338.305899999999</v>
      </c>
      <c r="G20" s="16">
        <f t="shared" si="0"/>
        <v>309281.0724</v>
      </c>
      <c r="H20" s="27">
        <f>RA!J24</f>
        <v>12.290392578234499</v>
      </c>
      <c r="I20" s="20">
        <f>VLOOKUP(B20,RMS!B:D,3,FALSE)</f>
        <v>352619.52128123399</v>
      </c>
      <c r="J20" s="21">
        <f>VLOOKUP(B20,RMS!B:E,4,FALSE)</f>
        <v>309281.05909565103</v>
      </c>
      <c r="K20" s="22">
        <f t="shared" si="1"/>
        <v>-0.14298123400658369</v>
      </c>
      <c r="L20" s="22">
        <f t="shared" si="2"/>
        <v>1.3304348976816982E-2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348333.30290000001</v>
      </c>
      <c r="F21" s="25">
        <f>VLOOKUP(C21,RA!B25:I54,8,0)</f>
        <v>20598.232499999998</v>
      </c>
      <c r="G21" s="16">
        <f t="shared" si="0"/>
        <v>327735.07040000003</v>
      </c>
      <c r="H21" s="27">
        <f>RA!J25</f>
        <v>5.9133686984598697</v>
      </c>
      <c r="I21" s="20">
        <f>VLOOKUP(B21,RMS!B:D,3,FALSE)</f>
        <v>348333.323587369</v>
      </c>
      <c r="J21" s="21">
        <f>VLOOKUP(B21,RMS!B:E,4,FALSE)</f>
        <v>327735.06002838002</v>
      </c>
      <c r="K21" s="22">
        <f t="shared" si="1"/>
        <v>-2.0687368989456445E-2</v>
      </c>
      <c r="L21" s="22">
        <f t="shared" si="2"/>
        <v>1.0371620010118932E-2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690878.96459999995</v>
      </c>
      <c r="F22" s="25">
        <f>VLOOKUP(C22,RA!B26:I55,8,0)</f>
        <v>115893.005</v>
      </c>
      <c r="G22" s="16">
        <f t="shared" si="0"/>
        <v>574985.95959999994</v>
      </c>
      <c r="H22" s="27">
        <f>RA!J26</f>
        <v>16.774719008429901</v>
      </c>
      <c r="I22" s="20">
        <f>VLOOKUP(B22,RMS!B:D,3,FALSE)</f>
        <v>690878.61728799599</v>
      </c>
      <c r="J22" s="21">
        <f>VLOOKUP(B22,RMS!B:E,4,FALSE)</f>
        <v>574985.97747239203</v>
      </c>
      <c r="K22" s="22">
        <f t="shared" si="1"/>
        <v>0.34731200395617634</v>
      </c>
      <c r="L22" s="22">
        <f t="shared" si="2"/>
        <v>-1.7872392083518207E-2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284967.78869999998</v>
      </c>
      <c r="F23" s="25">
        <f>VLOOKUP(C23,RA!B27:I56,8,0)</f>
        <v>73206.149600000004</v>
      </c>
      <c r="G23" s="16">
        <f t="shared" si="0"/>
        <v>211761.63909999997</v>
      </c>
      <c r="H23" s="27">
        <f>RA!J27</f>
        <v>25.689271736276101</v>
      </c>
      <c r="I23" s="20">
        <f>VLOOKUP(B23,RMS!B:D,3,FALSE)</f>
        <v>284967.555697512</v>
      </c>
      <c r="J23" s="21">
        <f>VLOOKUP(B23,RMS!B:E,4,FALSE)</f>
        <v>211761.628424405</v>
      </c>
      <c r="K23" s="22">
        <f t="shared" si="1"/>
        <v>0.233002487977501</v>
      </c>
      <c r="L23" s="22">
        <f t="shared" si="2"/>
        <v>1.0675594967324287E-2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1029265.443</v>
      </c>
      <c r="F24" s="25">
        <f>VLOOKUP(C24,RA!B28:I57,8,0)</f>
        <v>46720.849099999999</v>
      </c>
      <c r="G24" s="16">
        <f t="shared" si="0"/>
        <v>982544.59389999998</v>
      </c>
      <c r="H24" s="27">
        <f>RA!J28</f>
        <v>4.5392419824979999</v>
      </c>
      <c r="I24" s="20">
        <f>VLOOKUP(B24,RMS!B:D,3,FALSE)</f>
        <v>1029267.25036637</v>
      </c>
      <c r="J24" s="21">
        <f>VLOOKUP(B24,RMS!B:E,4,FALSE)</f>
        <v>982544.57943805296</v>
      </c>
      <c r="K24" s="22">
        <f t="shared" si="1"/>
        <v>-1.8073663699906319</v>
      </c>
      <c r="L24" s="22">
        <f t="shared" si="2"/>
        <v>1.4461947022937238E-2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735387.35800000001</v>
      </c>
      <c r="F25" s="25">
        <f>VLOOKUP(C25,RA!B29:I58,8,0)</f>
        <v>118158.3446</v>
      </c>
      <c r="G25" s="16">
        <f t="shared" si="0"/>
        <v>617229.01340000005</v>
      </c>
      <c r="H25" s="27">
        <f>RA!J29</f>
        <v>16.0674973963858</v>
      </c>
      <c r="I25" s="20">
        <f>VLOOKUP(B25,RMS!B:D,3,FALSE)</f>
        <v>735387.42572831898</v>
      </c>
      <c r="J25" s="21">
        <f>VLOOKUP(B25,RMS!B:E,4,FALSE)</f>
        <v>617229.031285509</v>
      </c>
      <c r="K25" s="22">
        <f t="shared" si="1"/>
        <v>-6.772831897251308E-2</v>
      </c>
      <c r="L25" s="22">
        <f t="shared" si="2"/>
        <v>-1.7885508947074413E-2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1271703.8607999999</v>
      </c>
      <c r="F26" s="25">
        <f>VLOOKUP(C26,RA!B30:I59,8,0)</f>
        <v>120760.30650000001</v>
      </c>
      <c r="G26" s="16">
        <f t="shared" si="0"/>
        <v>1150943.5543</v>
      </c>
      <c r="H26" s="27">
        <f>RA!J30</f>
        <v>9.4959455752562096</v>
      </c>
      <c r="I26" s="20">
        <f>VLOOKUP(B26,RMS!B:D,3,FALSE)</f>
        <v>1271703.8719486699</v>
      </c>
      <c r="J26" s="21">
        <f>VLOOKUP(B26,RMS!B:E,4,FALSE)</f>
        <v>1150943.55136606</v>
      </c>
      <c r="K26" s="22">
        <f t="shared" si="1"/>
        <v>-1.1148669989779592E-2</v>
      </c>
      <c r="L26" s="22">
        <f t="shared" si="2"/>
        <v>2.9339399188756943E-3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883553.22010000004</v>
      </c>
      <c r="F27" s="25">
        <f>VLOOKUP(C27,RA!B31:I60,8,0)</f>
        <v>42198.277099999999</v>
      </c>
      <c r="G27" s="16">
        <f t="shared" si="0"/>
        <v>841354.94300000009</v>
      </c>
      <c r="H27" s="27">
        <f>RA!J31</f>
        <v>4.7759745695028997</v>
      </c>
      <c r="I27" s="20">
        <f>VLOOKUP(B27,RMS!B:D,3,FALSE)</f>
        <v>883553.14398495597</v>
      </c>
      <c r="J27" s="21">
        <f>VLOOKUP(B27,RMS!B:E,4,FALSE)</f>
        <v>841354.85576637206</v>
      </c>
      <c r="K27" s="22">
        <f t="shared" si="1"/>
        <v>7.6115044066682458E-2</v>
      </c>
      <c r="L27" s="22">
        <f t="shared" si="2"/>
        <v>8.7233628029935062E-2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127349.70909999999</v>
      </c>
      <c r="F28" s="25">
        <f>VLOOKUP(C28,RA!B32:I61,8,0)</f>
        <v>28002.113700000002</v>
      </c>
      <c r="G28" s="16">
        <f t="shared" si="0"/>
        <v>99347.595399999991</v>
      </c>
      <c r="H28" s="27">
        <f>RA!J32</f>
        <v>21.988360945537501</v>
      </c>
      <c r="I28" s="20">
        <f>VLOOKUP(B28,RMS!B:D,3,FALSE)</f>
        <v>127349.593352333</v>
      </c>
      <c r="J28" s="21">
        <f>VLOOKUP(B28,RMS!B:E,4,FALSE)</f>
        <v>99347.613615061797</v>
      </c>
      <c r="K28" s="22">
        <f t="shared" si="1"/>
        <v>0.11574766699050087</v>
      </c>
      <c r="L28" s="22">
        <f t="shared" si="2"/>
        <v>-1.8215061805676669E-2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230780.99559999999</v>
      </c>
      <c r="F30" s="25">
        <f>VLOOKUP(C30,RA!B34:I64,8,0)</f>
        <v>28257.005700000002</v>
      </c>
      <c r="G30" s="16">
        <f t="shared" si="0"/>
        <v>202523.98989999999</v>
      </c>
      <c r="H30" s="27">
        <f>RA!J34</f>
        <v>0</v>
      </c>
      <c r="I30" s="20">
        <f>VLOOKUP(B30,RMS!B:D,3,FALSE)</f>
        <v>230780.99491025601</v>
      </c>
      <c r="J30" s="21">
        <f>VLOOKUP(B30,RMS!B:E,4,FALSE)</f>
        <v>202523.98300000001</v>
      </c>
      <c r="K30" s="22">
        <f t="shared" si="1"/>
        <v>6.8974398891441524E-4</v>
      </c>
      <c r="L30" s="22">
        <f t="shared" si="2"/>
        <v>6.8999999784864485E-3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12.2440782554627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156693.21</v>
      </c>
      <c r="F32" s="25">
        <f>VLOOKUP(C32,RA!B34:I65,8,0)</f>
        <v>2817.55</v>
      </c>
      <c r="G32" s="16">
        <f t="shared" si="0"/>
        <v>153875.66</v>
      </c>
      <c r="H32" s="27">
        <f>RA!J34</f>
        <v>0</v>
      </c>
      <c r="I32" s="20">
        <f>VLOOKUP(B32,RMS!B:D,3,FALSE)</f>
        <v>156693.21</v>
      </c>
      <c r="J32" s="21">
        <f>VLOOKUP(B32,RMS!B:E,4,FALSE)</f>
        <v>153875.66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413656.68</v>
      </c>
      <c r="F33" s="25">
        <f>VLOOKUP(C33,RA!B34:I65,8,0)</f>
        <v>-51873.37</v>
      </c>
      <c r="G33" s="16">
        <f t="shared" si="0"/>
        <v>465530.05</v>
      </c>
      <c r="H33" s="27">
        <f>RA!J34</f>
        <v>0</v>
      </c>
      <c r="I33" s="20">
        <f>VLOOKUP(B33,RMS!B:D,3,FALSE)</f>
        <v>413656.68</v>
      </c>
      <c r="J33" s="21">
        <f>VLOOKUP(B33,RMS!B:E,4,FALSE)</f>
        <v>465530.05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271337.65999999997</v>
      </c>
      <c r="F34" s="25">
        <f>VLOOKUP(C34,RA!B34:I66,8,0)</f>
        <v>-3022.25</v>
      </c>
      <c r="G34" s="16">
        <f t="shared" si="0"/>
        <v>274359.90999999997</v>
      </c>
      <c r="H34" s="27">
        <f>RA!J35</f>
        <v>12.2440782554627</v>
      </c>
      <c r="I34" s="20">
        <f>VLOOKUP(B34,RMS!B:D,3,FALSE)</f>
        <v>271337.65999999997</v>
      </c>
      <c r="J34" s="21">
        <f>VLOOKUP(B34,RMS!B:E,4,FALSE)</f>
        <v>274359.90999999997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312096.73</v>
      </c>
      <c r="F35" s="25">
        <f>VLOOKUP(C35,RA!B34:I67,8,0)</f>
        <v>-69733.14</v>
      </c>
      <c r="G35" s="16">
        <f t="shared" si="0"/>
        <v>381829.87</v>
      </c>
      <c r="H35" s="27">
        <f>RA!J34</f>
        <v>0</v>
      </c>
      <c r="I35" s="20">
        <f>VLOOKUP(B35,RMS!B:D,3,FALSE)</f>
        <v>312096.73</v>
      </c>
      <c r="J35" s="21">
        <f>VLOOKUP(B35,RMS!B:E,4,FALSE)</f>
        <v>381829.87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12.2440782554627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20044.444599999999</v>
      </c>
      <c r="F37" s="25">
        <f>VLOOKUP(C37,RA!B8:I68,8,0)</f>
        <v>1433.1839</v>
      </c>
      <c r="G37" s="16">
        <f t="shared" si="0"/>
        <v>18611.260699999999</v>
      </c>
      <c r="H37" s="27">
        <f>RA!J35</f>
        <v>12.2440782554627</v>
      </c>
      <c r="I37" s="20">
        <f>VLOOKUP(B37,RMS!B:D,3,FALSE)</f>
        <v>20044.444444444402</v>
      </c>
      <c r="J37" s="21">
        <f>VLOOKUP(B37,RMS!B:E,4,FALSE)</f>
        <v>18611.260683760702</v>
      </c>
      <c r="K37" s="22">
        <f t="shared" si="1"/>
        <v>1.5555559730273671E-4</v>
      </c>
      <c r="L37" s="22">
        <f t="shared" si="2"/>
        <v>1.6239297110587358E-5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282710.71120000002</v>
      </c>
      <c r="F38" s="25">
        <f>VLOOKUP(C38,RA!B8:I69,8,0)</f>
        <v>9847.7929000000004</v>
      </c>
      <c r="G38" s="16">
        <f t="shared" si="0"/>
        <v>272862.91830000002</v>
      </c>
      <c r="H38" s="27">
        <f>RA!J36</f>
        <v>0</v>
      </c>
      <c r="I38" s="20">
        <f>VLOOKUP(B38,RMS!B:D,3,FALSE)</f>
        <v>282710.70725726499</v>
      </c>
      <c r="J38" s="21">
        <f>VLOOKUP(B38,RMS!B:E,4,FALSE)</f>
        <v>272862.91963247902</v>
      </c>
      <c r="K38" s="22">
        <f t="shared" si="1"/>
        <v>3.9427350275218487E-3</v>
      </c>
      <c r="L38" s="22">
        <f t="shared" si="2"/>
        <v>-1.3324790052138269E-3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188996.6</v>
      </c>
      <c r="F39" s="25">
        <f>VLOOKUP(C39,RA!B9:I70,8,0)</f>
        <v>-34661.339999999997</v>
      </c>
      <c r="G39" s="16">
        <f t="shared" si="0"/>
        <v>223657.94</v>
      </c>
      <c r="H39" s="27">
        <f>RA!J37</f>
        <v>1.7981315208234001</v>
      </c>
      <c r="I39" s="20">
        <f>VLOOKUP(B39,RMS!B:D,3,FALSE)</f>
        <v>188996.6</v>
      </c>
      <c r="J39" s="21">
        <f>VLOOKUP(B39,RMS!B:E,4,FALSE)</f>
        <v>223657.94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67888.09</v>
      </c>
      <c r="F40" s="25">
        <f>VLOOKUP(C40,RA!B10:I71,8,0)</f>
        <v>6766.26</v>
      </c>
      <c r="G40" s="16">
        <f t="shared" si="0"/>
        <v>61121.829999999994</v>
      </c>
      <c r="H40" s="27">
        <f>RA!J38</f>
        <v>-12.540198794807299</v>
      </c>
      <c r="I40" s="20">
        <f>VLOOKUP(B40,RMS!B:D,3,FALSE)</f>
        <v>67888.09</v>
      </c>
      <c r="J40" s="21">
        <f>VLOOKUP(B40,RMS!B:E,4,FALSE)</f>
        <v>61121.83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-1.11383359022113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3052.3229000000001</v>
      </c>
      <c r="F42" s="25">
        <f>VLOOKUP(C42,RA!B8:I72,8,0)</f>
        <v>162.70529999999999</v>
      </c>
      <c r="G42" s="16">
        <f t="shared" si="0"/>
        <v>2889.6176</v>
      </c>
      <c r="H42" s="27">
        <f>RA!J39</f>
        <v>-1.11383359022113</v>
      </c>
      <c r="I42" s="20">
        <f>VLOOKUP(B42,RMS!B:D,3,FALSE)</f>
        <v>3052.3228197564499</v>
      </c>
      <c r="J42" s="21">
        <f>VLOOKUP(B42,RMS!B:E,4,FALSE)</f>
        <v>2889.61753271311</v>
      </c>
      <c r="K42" s="22">
        <f t="shared" si="1"/>
        <v>8.0243550200975733E-5</v>
      </c>
      <c r="L42" s="22">
        <f t="shared" si="2"/>
        <v>6.728689004376065E-5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19872947.896899998</v>
      </c>
      <c r="E7" s="53">
        <v>19784406.9465</v>
      </c>
      <c r="F7" s="54">
        <v>100.447528958737</v>
      </c>
      <c r="G7" s="53">
        <v>15641948.6414</v>
      </c>
      <c r="H7" s="54">
        <v>27.049054772508899</v>
      </c>
      <c r="I7" s="53">
        <v>1806813.4234</v>
      </c>
      <c r="J7" s="54">
        <v>9.0918238842756001</v>
      </c>
      <c r="K7" s="53">
        <v>2101419.7311</v>
      </c>
      <c r="L7" s="54">
        <v>13.434513686729</v>
      </c>
      <c r="M7" s="54">
        <v>-0.140193938098119</v>
      </c>
      <c r="N7" s="53">
        <v>234505274.34920001</v>
      </c>
      <c r="O7" s="53">
        <v>4906189420.8878002</v>
      </c>
      <c r="P7" s="53">
        <v>1038927</v>
      </c>
      <c r="Q7" s="53">
        <v>1053829</v>
      </c>
      <c r="R7" s="54">
        <v>-1.4140814116901299</v>
      </c>
      <c r="S7" s="53">
        <v>19.128339042974101</v>
      </c>
      <c r="T7" s="53">
        <v>17.959823192662199</v>
      </c>
      <c r="U7" s="55">
        <v>6.1088202571417503</v>
      </c>
    </row>
    <row r="8" spans="1:23" ht="12" thickBot="1">
      <c r="A8" s="73">
        <v>42594</v>
      </c>
      <c r="B8" s="69" t="s">
        <v>6</v>
      </c>
      <c r="C8" s="70"/>
      <c r="D8" s="56">
        <v>662003.49410000001</v>
      </c>
      <c r="E8" s="56">
        <v>712404.8639</v>
      </c>
      <c r="F8" s="57">
        <v>92.925178875943999</v>
      </c>
      <c r="G8" s="56">
        <v>502791.01809999999</v>
      </c>
      <c r="H8" s="57">
        <v>31.665735915818299</v>
      </c>
      <c r="I8" s="56">
        <v>142257.40960000001</v>
      </c>
      <c r="J8" s="57">
        <v>21.488921262175602</v>
      </c>
      <c r="K8" s="56">
        <v>142222.39480000001</v>
      </c>
      <c r="L8" s="57">
        <v>28.286582233995599</v>
      </c>
      <c r="M8" s="57">
        <v>2.46197513755E-4</v>
      </c>
      <c r="N8" s="56">
        <v>7998192.6392999999</v>
      </c>
      <c r="O8" s="56">
        <v>175565226.42120001</v>
      </c>
      <c r="P8" s="56">
        <v>30049</v>
      </c>
      <c r="Q8" s="56">
        <v>31835</v>
      </c>
      <c r="R8" s="57">
        <v>-5.6101774776189703</v>
      </c>
      <c r="S8" s="56">
        <v>22.030799497487401</v>
      </c>
      <c r="T8" s="56">
        <v>21.669386103345399</v>
      </c>
      <c r="U8" s="58">
        <v>1.64049150455607</v>
      </c>
    </row>
    <row r="9" spans="1:23" ht="12" thickBot="1">
      <c r="A9" s="74"/>
      <c r="B9" s="69" t="s">
        <v>7</v>
      </c>
      <c r="C9" s="70"/>
      <c r="D9" s="56">
        <v>110713.4794</v>
      </c>
      <c r="E9" s="56">
        <v>158601.98079999999</v>
      </c>
      <c r="F9" s="57">
        <v>69.805861718468506</v>
      </c>
      <c r="G9" s="56">
        <v>110652.1917</v>
      </c>
      <c r="H9" s="57">
        <v>5.5387696401143001E-2</v>
      </c>
      <c r="I9" s="56">
        <v>23297.260600000001</v>
      </c>
      <c r="J9" s="57">
        <v>21.042840245159901</v>
      </c>
      <c r="K9" s="56">
        <v>24859.076099999998</v>
      </c>
      <c r="L9" s="57">
        <v>22.465959072367799</v>
      </c>
      <c r="M9" s="57">
        <v>-6.2826771747964999E-2</v>
      </c>
      <c r="N9" s="56">
        <v>1333865.0416999999</v>
      </c>
      <c r="O9" s="56">
        <v>25157606.503400002</v>
      </c>
      <c r="P9" s="56">
        <v>6749</v>
      </c>
      <c r="Q9" s="56">
        <v>6793</v>
      </c>
      <c r="R9" s="57">
        <v>-0.64772559988223199</v>
      </c>
      <c r="S9" s="56">
        <v>16.404427233664201</v>
      </c>
      <c r="T9" s="56">
        <v>15.925756779037201</v>
      </c>
      <c r="U9" s="58">
        <v>2.9179345783234698</v>
      </c>
    </row>
    <row r="10" spans="1:23" ht="12" thickBot="1">
      <c r="A10" s="74"/>
      <c r="B10" s="69" t="s">
        <v>8</v>
      </c>
      <c r="C10" s="70"/>
      <c r="D10" s="56">
        <v>172464.45759999999</v>
      </c>
      <c r="E10" s="56">
        <v>210515.35550000001</v>
      </c>
      <c r="F10" s="57">
        <v>81.924882482028707</v>
      </c>
      <c r="G10" s="56">
        <v>159098.6329</v>
      </c>
      <c r="H10" s="57">
        <v>8.4009676616146205</v>
      </c>
      <c r="I10" s="56">
        <v>44506.064299999998</v>
      </c>
      <c r="J10" s="57">
        <v>25.8059341149721</v>
      </c>
      <c r="K10" s="56">
        <v>44030.943700000003</v>
      </c>
      <c r="L10" s="57">
        <v>27.675249558979701</v>
      </c>
      <c r="M10" s="57">
        <v>1.0790606788653E-2</v>
      </c>
      <c r="N10" s="56">
        <v>1805513.8851999999</v>
      </c>
      <c r="O10" s="56">
        <v>42862976.935699999</v>
      </c>
      <c r="P10" s="56">
        <v>106007</v>
      </c>
      <c r="Q10" s="56">
        <v>106502</v>
      </c>
      <c r="R10" s="57">
        <v>-0.46478000413138199</v>
      </c>
      <c r="S10" s="56">
        <v>1.62691574707331</v>
      </c>
      <c r="T10" s="56">
        <v>1.4451739291280901</v>
      </c>
      <c r="U10" s="58">
        <v>11.170942212106199</v>
      </c>
    </row>
    <row r="11" spans="1:23" ht="12" thickBot="1">
      <c r="A11" s="74"/>
      <c r="B11" s="69" t="s">
        <v>9</v>
      </c>
      <c r="C11" s="70"/>
      <c r="D11" s="56">
        <v>46142.433100000002</v>
      </c>
      <c r="E11" s="56">
        <v>53084.550499999998</v>
      </c>
      <c r="F11" s="57">
        <v>86.922527675919596</v>
      </c>
      <c r="G11" s="56">
        <v>39447.941400000003</v>
      </c>
      <c r="H11" s="57">
        <v>16.970446270233001</v>
      </c>
      <c r="I11" s="56">
        <v>9700.9575999999997</v>
      </c>
      <c r="J11" s="57">
        <v>21.023940326198399</v>
      </c>
      <c r="K11" s="56">
        <v>9065.0383000000002</v>
      </c>
      <c r="L11" s="57">
        <v>22.979749964848601</v>
      </c>
      <c r="M11" s="57">
        <v>7.0150757112630996E-2</v>
      </c>
      <c r="N11" s="56">
        <v>598653.51529999997</v>
      </c>
      <c r="O11" s="56">
        <v>14715509.294399999</v>
      </c>
      <c r="P11" s="56">
        <v>2434</v>
      </c>
      <c r="Q11" s="56">
        <v>2743</v>
      </c>
      <c r="R11" s="57">
        <v>-11.2650382792563</v>
      </c>
      <c r="S11" s="56">
        <v>18.957449917830701</v>
      </c>
      <c r="T11" s="56">
        <v>19.4343999270871</v>
      </c>
      <c r="U11" s="58">
        <v>-2.5158975037449101</v>
      </c>
    </row>
    <row r="12" spans="1:23" ht="12" thickBot="1">
      <c r="A12" s="74"/>
      <c r="B12" s="69" t="s">
        <v>10</v>
      </c>
      <c r="C12" s="70"/>
      <c r="D12" s="56">
        <v>155983.74859999999</v>
      </c>
      <c r="E12" s="56">
        <v>132418.7035</v>
      </c>
      <c r="F12" s="57">
        <v>117.795858498192</v>
      </c>
      <c r="G12" s="56">
        <v>91600.4565</v>
      </c>
      <c r="H12" s="57">
        <v>70.287086505949901</v>
      </c>
      <c r="I12" s="56">
        <v>25687.122599999999</v>
      </c>
      <c r="J12" s="57">
        <v>16.4678197764507</v>
      </c>
      <c r="K12" s="56">
        <v>14201.453299999999</v>
      </c>
      <c r="L12" s="57">
        <v>15.503692713583799</v>
      </c>
      <c r="M12" s="57">
        <v>0.80876717737050197</v>
      </c>
      <c r="N12" s="56">
        <v>1927198.6447000001</v>
      </c>
      <c r="O12" s="56">
        <v>52581915.207199998</v>
      </c>
      <c r="P12" s="56">
        <v>1799</v>
      </c>
      <c r="Q12" s="56">
        <v>1915</v>
      </c>
      <c r="R12" s="57">
        <v>-6.0574412532637103</v>
      </c>
      <c r="S12" s="56">
        <v>86.705808004446894</v>
      </c>
      <c r="T12" s="56">
        <v>104.95731498694499</v>
      </c>
      <c r="U12" s="58">
        <v>-21.0499243390503</v>
      </c>
    </row>
    <row r="13" spans="1:23" ht="12" thickBot="1">
      <c r="A13" s="74"/>
      <c r="B13" s="69" t="s">
        <v>11</v>
      </c>
      <c r="C13" s="70"/>
      <c r="D13" s="56">
        <v>303864.83399999997</v>
      </c>
      <c r="E13" s="56">
        <v>315731.5343</v>
      </c>
      <c r="F13" s="57">
        <v>96.241521985977997</v>
      </c>
      <c r="G13" s="56">
        <v>232389.337</v>
      </c>
      <c r="H13" s="57">
        <v>30.7567885526521</v>
      </c>
      <c r="I13" s="56">
        <v>51934.376700000001</v>
      </c>
      <c r="J13" s="57">
        <v>17.091275754535001</v>
      </c>
      <c r="K13" s="56">
        <v>69997.786500000002</v>
      </c>
      <c r="L13" s="57">
        <v>30.1209114857107</v>
      </c>
      <c r="M13" s="57">
        <v>-0.258056871555503</v>
      </c>
      <c r="N13" s="56">
        <v>3533176.5894999998</v>
      </c>
      <c r="O13" s="56">
        <v>74983143.427900001</v>
      </c>
      <c r="P13" s="56">
        <v>14103</v>
      </c>
      <c r="Q13" s="56">
        <v>14283</v>
      </c>
      <c r="R13" s="57">
        <v>-1.2602394454946499</v>
      </c>
      <c r="S13" s="56">
        <v>21.5461131674112</v>
      </c>
      <c r="T13" s="56">
        <v>21.735212126303999</v>
      </c>
      <c r="U13" s="58">
        <v>-0.87764766398246596</v>
      </c>
    </row>
    <row r="14" spans="1:23" ht="12" thickBot="1">
      <c r="A14" s="74"/>
      <c r="B14" s="69" t="s">
        <v>12</v>
      </c>
      <c r="C14" s="70"/>
      <c r="D14" s="56">
        <v>103349.21890000001</v>
      </c>
      <c r="E14" s="56">
        <v>134263.30669999999</v>
      </c>
      <c r="F14" s="57">
        <v>76.975028725402296</v>
      </c>
      <c r="G14" s="56">
        <v>122817.374</v>
      </c>
      <c r="H14" s="57">
        <v>-15.8513038228614</v>
      </c>
      <c r="I14" s="56">
        <v>17746.418099999999</v>
      </c>
      <c r="J14" s="57">
        <v>17.171313231860299</v>
      </c>
      <c r="K14" s="56">
        <v>3958.0353</v>
      </c>
      <c r="L14" s="57">
        <v>3.2226998274690399</v>
      </c>
      <c r="M14" s="57">
        <v>3.4836432105595398</v>
      </c>
      <c r="N14" s="56">
        <v>1354557.7245</v>
      </c>
      <c r="O14" s="56">
        <v>33829952.699900001</v>
      </c>
      <c r="P14" s="56">
        <v>2422</v>
      </c>
      <c r="Q14" s="56">
        <v>2327</v>
      </c>
      <c r="R14" s="57">
        <v>4.0825096691018397</v>
      </c>
      <c r="S14" s="56">
        <v>42.671023492981</v>
      </c>
      <c r="T14" s="56">
        <v>43.099151783412097</v>
      </c>
      <c r="U14" s="58">
        <v>-1.0033232282359801</v>
      </c>
    </row>
    <row r="15" spans="1:23" ht="12" thickBot="1">
      <c r="A15" s="74"/>
      <c r="B15" s="69" t="s">
        <v>13</v>
      </c>
      <c r="C15" s="70"/>
      <c r="D15" s="56">
        <v>104855.148</v>
      </c>
      <c r="E15" s="56">
        <v>128426.43610000001</v>
      </c>
      <c r="F15" s="57">
        <v>81.646077851412102</v>
      </c>
      <c r="G15" s="56">
        <v>78803.372600000002</v>
      </c>
      <c r="H15" s="57">
        <v>33.059213762635302</v>
      </c>
      <c r="I15" s="56">
        <v>-4010.1183000000001</v>
      </c>
      <c r="J15" s="57">
        <v>-3.8244362594385901</v>
      </c>
      <c r="K15" s="56">
        <v>21260.000899999999</v>
      </c>
      <c r="L15" s="57">
        <v>26.9785419057052</v>
      </c>
      <c r="M15" s="57">
        <v>-1.18862267780995</v>
      </c>
      <c r="N15" s="56">
        <v>1379943.7520000001</v>
      </c>
      <c r="O15" s="56">
        <v>28754810.0491</v>
      </c>
      <c r="P15" s="56">
        <v>5984</v>
      </c>
      <c r="Q15" s="56">
        <v>6180</v>
      </c>
      <c r="R15" s="57">
        <v>-3.1715210355986998</v>
      </c>
      <c r="S15" s="56">
        <v>17.522584893048101</v>
      </c>
      <c r="T15" s="56">
        <v>18.333394498381899</v>
      </c>
      <c r="U15" s="58">
        <v>-4.6272260073650804</v>
      </c>
    </row>
    <row r="16" spans="1:23" ht="12" thickBot="1">
      <c r="A16" s="74"/>
      <c r="B16" s="69" t="s">
        <v>14</v>
      </c>
      <c r="C16" s="70"/>
      <c r="D16" s="56">
        <v>1067463.9009</v>
      </c>
      <c r="E16" s="56">
        <v>1129395.3325</v>
      </c>
      <c r="F16" s="57">
        <v>94.516408044390403</v>
      </c>
      <c r="G16" s="56">
        <v>794406.11679999996</v>
      </c>
      <c r="H16" s="57">
        <v>34.372568177083302</v>
      </c>
      <c r="I16" s="56">
        <v>225.67859999999999</v>
      </c>
      <c r="J16" s="57">
        <v>2.1141567392558E-2</v>
      </c>
      <c r="K16" s="56">
        <v>79764.289900000003</v>
      </c>
      <c r="L16" s="57">
        <v>10.0407446787172</v>
      </c>
      <c r="M16" s="57">
        <v>-0.99717068126246799</v>
      </c>
      <c r="N16" s="56">
        <v>12783956.089400001</v>
      </c>
      <c r="O16" s="56">
        <v>253167050.45370001</v>
      </c>
      <c r="P16" s="56">
        <v>61489</v>
      </c>
      <c r="Q16" s="56">
        <v>60380</v>
      </c>
      <c r="R16" s="57">
        <v>1.83670089433587</v>
      </c>
      <c r="S16" s="56">
        <v>17.360241683878399</v>
      </c>
      <c r="T16" s="56">
        <v>16.9788869907254</v>
      </c>
      <c r="U16" s="58">
        <v>2.1967130417726399</v>
      </c>
    </row>
    <row r="17" spans="1:21" ht="12" thickBot="1">
      <c r="A17" s="74"/>
      <c r="B17" s="69" t="s">
        <v>15</v>
      </c>
      <c r="C17" s="70"/>
      <c r="D17" s="56">
        <v>1081012.7885</v>
      </c>
      <c r="E17" s="56">
        <v>811915.95900000003</v>
      </c>
      <c r="F17" s="57">
        <v>133.14343393760001</v>
      </c>
      <c r="G17" s="56">
        <v>446822.73560000001</v>
      </c>
      <c r="H17" s="57">
        <v>141.933255040928</v>
      </c>
      <c r="I17" s="56">
        <v>70900.166100000002</v>
      </c>
      <c r="J17" s="57">
        <v>6.5586796802265601</v>
      </c>
      <c r="K17" s="56">
        <v>61565.578200000004</v>
      </c>
      <c r="L17" s="57">
        <v>13.7785240756223</v>
      </c>
      <c r="M17" s="57">
        <v>0.15162024255950199</v>
      </c>
      <c r="N17" s="56">
        <v>8008874.1780000003</v>
      </c>
      <c r="O17" s="56">
        <v>253865799.54229999</v>
      </c>
      <c r="P17" s="56">
        <v>15852</v>
      </c>
      <c r="Q17" s="56">
        <v>15219</v>
      </c>
      <c r="R17" s="57">
        <v>4.1592745909718101</v>
      </c>
      <c r="S17" s="56">
        <v>68.194094656825598</v>
      </c>
      <c r="T17" s="56">
        <v>58.871632334581797</v>
      </c>
      <c r="U17" s="58">
        <v>13.670483300874499</v>
      </c>
    </row>
    <row r="18" spans="1:21" ht="12" thickBot="1">
      <c r="A18" s="74"/>
      <c r="B18" s="69" t="s">
        <v>16</v>
      </c>
      <c r="C18" s="70"/>
      <c r="D18" s="56">
        <v>2042865.0933999999</v>
      </c>
      <c r="E18" s="56">
        <v>2145128.1688999999</v>
      </c>
      <c r="F18" s="57">
        <v>95.232775505790002</v>
      </c>
      <c r="G18" s="56">
        <v>1757628.8196</v>
      </c>
      <c r="H18" s="57">
        <v>16.2284704608402</v>
      </c>
      <c r="I18" s="56">
        <v>282947.52860000002</v>
      </c>
      <c r="J18" s="57">
        <v>13.850524418579299</v>
      </c>
      <c r="K18" s="56">
        <v>297319.39850000001</v>
      </c>
      <c r="L18" s="57">
        <v>16.915937835365298</v>
      </c>
      <c r="M18" s="57">
        <v>-4.8338150731191E-2</v>
      </c>
      <c r="N18" s="56">
        <v>26080747.678399999</v>
      </c>
      <c r="O18" s="56">
        <v>513010644.9975</v>
      </c>
      <c r="P18" s="56">
        <v>87501</v>
      </c>
      <c r="Q18" s="56">
        <v>89277</v>
      </c>
      <c r="R18" s="57">
        <v>-1.9893141570617301</v>
      </c>
      <c r="S18" s="56">
        <v>23.346762818710602</v>
      </c>
      <c r="T18" s="56">
        <v>23.183254587407699</v>
      </c>
      <c r="U18" s="58">
        <v>0.70034647874982403</v>
      </c>
    </row>
    <row r="19" spans="1:21" ht="12" thickBot="1">
      <c r="A19" s="74"/>
      <c r="B19" s="69" t="s">
        <v>17</v>
      </c>
      <c r="C19" s="70"/>
      <c r="D19" s="56">
        <v>457039.20110000001</v>
      </c>
      <c r="E19" s="56">
        <v>545355.0196</v>
      </c>
      <c r="F19" s="57">
        <v>83.805811750889006</v>
      </c>
      <c r="G19" s="56">
        <v>515878.00079999998</v>
      </c>
      <c r="H19" s="57">
        <v>-11.4055648057788</v>
      </c>
      <c r="I19" s="56">
        <v>46921.615899999997</v>
      </c>
      <c r="J19" s="57">
        <v>10.2664313667338</v>
      </c>
      <c r="K19" s="56">
        <v>44856.386700000003</v>
      </c>
      <c r="L19" s="57">
        <v>8.6951540151816502</v>
      </c>
      <c r="M19" s="57">
        <v>4.6040917513314003E-2</v>
      </c>
      <c r="N19" s="56">
        <v>6147290.3076999998</v>
      </c>
      <c r="O19" s="56">
        <v>148241808.24020001</v>
      </c>
      <c r="P19" s="56">
        <v>9229</v>
      </c>
      <c r="Q19" s="56">
        <v>9817</v>
      </c>
      <c r="R19" s="57">
        <v>-5.9896098604461701</v>
      </c>
      <c r="S19" s="56">
        <v>49.522071849604501</v>
      </c>
      <c r="T19" s="56">
        <v>50.512404482020997</v>
      </c>
      <c r="U19" s="58">
        <v>-1.9997802907440001</v>
      </c>
    </row>
    <row r="20" spans="1:21" ht="12" thickBot="1">
      <c r="A20" s="74"/>
      <c r="B20" s="69" t="s">
        <v>18</v>
      </c>
      <c r="C20" s="70"/>
      <c r="D20" s="56">
        <v>1172247.1879</v>
      </c>
      <c r="E20" s="56">
        <v>1120912.0834999999</v>
      </c>
      <c r="F20" s="57">
        <v>104.57976188816799</v>
      </c>
      <c r="G20" s="56">
        <v>848072.39309999999</v>
      </c>
      <c r="H20" s="57">
        <v>38.224896534484301</v>
      </c>
      <c r="I20" s="56">
        <v>157699.68059999999</v>
      </c>
      <c r="J20" s="57">
        <v>13.452766807869899</v>
      </c>
      <c r="K20" s="56">
        <v>92834.058999999994</v>
      </c>
      <c r="L20" s="57">
        <v>10.9464781256066</v>
      </c>
      <c r="M20" s="57">
        <v>0.69872654819499003</v>
      </c>
      <c r="N20" s="56">
        <v>14512971.1723</v>
      </c>
      <c r="O20" s="56">
        <v>281698994.31110001</v>
      </c>
      <c r="P20" s="56">
        <v>44381</v>
      </c>
      <c r="Q20" s="56">
        <v>47705</v>
      </c>
      <c r="R20" s="57">
        <v>-6.9678230793417804</v>
      </c>
      <c r="S20" s="56">
        <v>26.4132666659156</v>
      </c>
      <c r="T20" s="56">
        <v>28.449569040981</v>
      </c>
      <c r="U20" s="58">
        <v>-7.7093924080702099</v>
      </c>
    </row>
    <row r="21" spans="1:21" ht="12" thickBot="1">
      <c r="A21" s="74"/>
      <c r="B21" s="69" t="s">
        <v>19</v>
      </c>
      <c r="C21" s="70"/>
      <c r="D21" s="56">
        <v>382133.03869999998</v>
      </c>
      <c r="E21" s="56">
        <v>410652.00660000002</v>
      </c>
      <c r="F21" s="57">
        <v>93.055198211224294</v>
      </c>
      <c r="G21" s="56">
        <v>327888.48340000003</v>
      </c>
      <c r="H21" s="57">
        <v>16.543598828942599</v>
      </c>
      <c r="I21" s="56">
        <v>67593.285900000003</v>
      </c>
      <c r="J21" s="57">
        <v>17.688417136071099</v>
      </c>
      <c r="K21" s="56">
        <v>47376.945200000002</v>
      </c>
      <c r="L21" s="57">
        <v>14.4491031550515</v>
      </c>
      <c r="M21" s="57">
        <v>0.42671262603904703</v>
      </c>
      <c r="N21" s="56">
        <v>5160956.0643999996</v>
      </c>
      <c r="O21" s="56">
        <v>93941508.570800006</v>
      </c>
      <c r="P21" s="56">
        <v>32094</v>
      </c>
      <c r="Q21" s="56">
        <v>34001</v>
      </c>
      <c r="R21" s="57">
        <v>-5.6086585688656196</v>
      </c>
      <c r="S21" s="56">
        <v>11.906681582227201</v>
      </c>
      <c r="T21" s="56">
        <v>12.0368568512691</v>
      </c>
      <c r="U21" s="58">
        <v>-1.0932959627994201</v>
      </c>
    </row>
    <row r="22" spans="1:21" ht="12" thickBot="1">
      <c r="A22" s="74"/>
      <c r="B22" s="69" t="s">
        <v>20</v>
      </c>
      <c r="C22" s="70"/>
      <c r="D22" s="56">
        <v>1489812.2279000001</v>
      </c>
      <c r="E22" s="56">
        <v>1621087.8017</v>
      </c>
      <c r="F22" s="57">
        <v>91.902007179232697</v>
      </c>
      <c r="G22" s="56">
        <v>1383270.7411</v>
      </c>
      <c r="H22" s="57">
        <v>7.7021427284203403</v>
      </c>
      <c r="I22" s="56">
        <v>95832.073999999993</v>
      </c>
      <c r="J22" s="57">
        <v>6.4324934515460601</v>
      </c>
      <c r="K22" s="56">
        <v>164644.83780000001</v>
      </c>
      <c r="L22" s="57">
        <v>11.9025750280145</v>
      </c>
      <c r="M22" s="57">
        <v>-0.41794668280817499</v>
      </c>
      <c r="N22" s="56">
        <v>18084714.9551</v>
      </c>
      <c r="O22" s="56">
        <v>330068647.09570003</v>
      </c>
      <c r="P22" s="56">
        <v>85054</v>
      </c>
      <c r="Q22" s="56">
        <v>86413</v>
      </c>
      <c r="R22" s="57">
        <v>-1.57268003656857</v>
      </c>
      <c r="S22" s="56">
        <v>17.516074821877901</v>
      </c>
      <c r="T22" s="56">
        <v>17.2371376772014</v>
      </c>
      <c r="U22" s="58">
        <v>1.59246376550138</v>
      </c>
    </row>
    <row r="23" spans="1:21" ht="12" thickBot="1">
      <c r="A23" s="74"/>
      <c r="B23" s="69" t="s">
        <v>21</v>
      </c>
      <c r="C23" s="70"/>
      <c r="D23" s="56">
        <v>2849681.1749999998</v>
      </c>
      <c r="E23" s="56">
        <v>3063113.9424000001</v>
      </c>
      <c r="F23" s="57">
        <v>93.032163627815606</v>
      </c>
      <c r="G23" s="56">
        <v>2314687.0762</v>
      </c>
      <c r="H23" s="57">
        <v>23.113020515857102</v>
      </c>
      <c r="I23" s="56">
        <v>274703.92070000002</v>
      </c>
      <c r="J23" s="57">
        <v>9.6398124502471791</v>
      </c>
      <c r="K23" s="56">
        <v>345633.98810000002</v>
      </c>
      <c r="L23" s="57">
        <v>14.9322122914093</v>
      </c>
      <c r="M23" s="57">
        <v>-0.205217281407748</v>
      </c>
      <c r="N23" s="56">
        <v>35023307.755599998</v>
      </c>
      <c r="O23" s="56">
        <v>716053591.05710006</v>
      </c>
      <c r="P23" s="56">
        <v>82554</v>
      </c>
      <c r="Q23" s="56">
        <v>85727</v>
      </c>
      <c r="R23" s="57">
        <v>-3.7012843094940902</v>
      </c>
      <c r="S23" s="56">
        <v>34.518995748237501</v>
      </c>
      <c r="T23" s="56">
        <v>33.020220482461802</v>
      </c>
      <c r="U23" s="58">
        <v>4.34188548446481</v>
      </c>
    </row>
    <row r="24" spans="1:21" ht="12" thickBot="1">
      <c r="A24" s="74"/>
      <c r="B24" s="69" t="s">
        <v>22</v>
      </c>
      <c r="C24" s="70"/>
      <c r="D24" s="56">
        <v>352619.37829999998</v>
      </c>
      <c r="E24" s="56">
        <v>324349.641</v>
      </c>
      <c r="F24" s="57">
        <v>108.715821979282</v>
      </c>
      <c r="G24" s="56">
        <v>262307.43320000003</v>
      </c>
      <c r="H24" s="57">
        <v>34.429807801573197</v>
      </c>
      <c r="I24" s="56">
        <v>43338.305899999999</v>
      </c>
      <c r="J24" s="57">
        <v>12.290392578234499</v>
      </c>
      <c r="K24" s="56">
        <v>46047.802300000003</v>
      </c>
      <c r="L24" s="57">
        <v>17.554897982967301</v>
      </c>
      <c r="M24" s="57">
        <v>-5.8840949288908997E-2</v>
      </c>
      <c r="N24" s="56">
        <v>3911379.4147000001</v>
      </c>
      <c r="O24" s="56">
        <v>68735865.571799994</v>
      </c>
      <c r="P24" s="56">
        <v>30288</v>
      </c>
      <c r="Q24" s="56">
        <v>30244</v>
      </c>
      <c r="R24" s="57">
        <v>0.14548340166644599</v>
      </c>
      <c r="S24" s="56">
        <v>11.642214022054899</v>
      </c>
      <c r="T24" s="56">
        <v>11.451818757439501</v>
      </c>
      <c r="U24" s="58">
        <v>1.63538708577909</v>
      </c>
    </row>
    <row r="25" spans="1:21" ht="12" thickBot="1">
      <c r="A25" s="74"/>
      <c r="B25" s="69" t="s">
        <v>23</v>
      </c>
      <c r="C25" s="70"/>
      <c r="D25" s="56">
        <v>348333.30290000001</v>
      </c>
      <c r="E25" s="56">
        <v>369225.91070000001</v>
      </c>
      <c r="F25" s="57">
        <v>94.341510930153703</v>
      </c>
      <c r="G25" s="56">
        <v>241161.12779999999</v>
      </c>
      <c r="H25" s="57">
        <v>44.440070453178599</v>
      </c>
      <c r="I25" s="56">
        <v>20598.232499999998</v>
      </c>
      <c r="J25" s="57">
        <v>5.9133686984598697</v>
      </c>
      <c r="K25" s="56">
        <v>19900.439600000002</v>
      </c>
      <c r="L25" s="57">
        <v>8.2519267435603698</v>
      </c>
      <c r="M25" s="57">
        <v>3.5064195265314999E-2</v>
      </c>
      <c r="N25" s="56">
        <v>3913299.5673000002</v>
      </c>
      <c r="O25" s="56">
        <v>81824168.241600007</v>
      </c>
      <c r="P25" s="56">
        <v>21518</v>
      </c>
      <c r="Q25" s="56">
        <v>21544</v>
      </c>
      <c r="R25" s="57">
        <v>-0.12068325287782899</v>
      </c>
      <c r="S25" s="56">
        <v>16.187996231062399</v>
      </c>
      <c r="T25" s="56">
        <v>15.4478360053843</v>
      </c>
      <c r="U25" s="58">
        <v>4.5722782184602897</v>
      </c>
    </row>
    <row r="26" spans="1:21" ht="12" thickBot="1">
      <c r="A26" s="74"/>
      <c r="B26" s="69" t="s">
        <v>24</v>
      </c>
      <c r="C26" s="70"/>
      <c r="D26" s="56">
        <v>690878.96459999995</v>
      </c>
      <c r="E26" s="56">
        <v>669471.9253</v>
      </c>
      <c r="F26" s="57">
        <v>103.19760074933799</v>
      </c>
      <c r="G26" s="56">
        <v>564067.36499999999</v>
      </c>
      <c r="H26" s="57">
        <v>22.481640929536798</v>
      </c>
      <c r="I26" s="56">
        <v>115893.005</v>
      </c>
      <c r="J26" s="57">
        <v>16.774719008429901</v>
      </c>
      <c r="K26" s="56">
        <v>115626.7836</v>
      </c>
      <c r="L26" s="57">
        <v>20.4987543642061</v>
      </c>
      <c r="M26" s="57">
        <v>2.302419834845E-3</v>
      </c>
      <c r="N26" s="56">
        <v>8095263.4312000005</v>
      </c>
      <c r="O26" s="56">
        <v>161698773.48280001</v>
      </c>
      <c r="P26" s="56">
        <v>46803</v>
      </c>
      <c r="Q26" s="56">
        <v>48205</v>
      </c>
      <c r="R26" s="57">
        <v>-2.9084119904574299</v>
      </c>
      <c r="S26" s="56">
        <v>14.761424793282499</v>
      </c>
      <c r="T26" s="56">
        <v>14.4195679742765</v>
      </c>
      <c r="U26" s="58">
        <v>2.31587955629813</v>
      </c>
    </row>
    <row r="27" spans="1:21" ht="12" thickBot="1">
      <c r="A27" s="74"/>
      <c r="B27" s="69" t="s">
        <v>25</v>
      </c>
      <c r="C27" s="70"/>
      <c r="D27" s="56">
        <v>284967.78869999998</v>
      </c>
      <c r="E27" s="56">
        <v>325351.34049999999</v>
      </c>
      <c r="F27" s="57">
        <v>87.587710031273105</v>
      </c>
      <c r="G27" s="56">
        <v>258499.98569999999</v>
      </c>
      <c r="H27" s="57">
        <v>10.238995924246201</v>
      </c>
      <c r="I27" s="56">
        <v>73206.149600000004</v>
      </c>
      <c r="J27" s="57">
        <v>25.689271736276101</v>
      </c>
      <c r="K27" s="56">
        <v>71087.223199999993</v>
      </c>
      <c r="L27" s="57">
        <v>27.499894441967101</v>
      </c>
      <c r="M27" s="57">
        <v>2.9807415518799001E-2</v>
      </c>
      <c r="N27" s="56">
        <v>3261847.2491000001</v>
      </c>
      <c r="O27" s="56">
        <v>54840312.091700003</v>
      </c>
      <c r="P27" s="56">
        <v>32770</v>
      </c>
      <c r="Q27" s="56">
        <v>33152</v>
      </c>
      <c r="R27" s="57">
        <v>-1.15226833976834</v>
      </c>
      <c r="S27" s="56">
        <v>8.6959959932865392</v>
      </c>
      <c r="T27" s="56">
        <v>8.3202296422538602</v>
      </c>
      <c r="U27" s="58">
        <v>4.3211421822500498</v>
      </c>
    </row>
    <row r="28" spans="1:21" ht="12" thickBot="1">
      <c r="A28" s="74"/>
      <c r="B28" s="69" t="s">
        <v>26</v>
      </c>
      <c r="C28" s="70"/>
      <c r="D28" s="56">
        <v>1029265.443</v>
      </c>
      <c r="E28" s="56">
        <v>1027069.97</v>
      </c>
      <c r="F28" s="57">
        <v>100.213760801516</v>
      </c>
      <c r="G28" s="56">
        <v>924207.15020000003</v>
      </c>
      <c r="H28" s="57">
        <v>11.3673966682973</v>
      </c>
      <c r="I28" s="56">
        <v>46720.849099999999</v>
      </c>
      <c r="J28" s="57">
        <v>4.5392419824979999</v>
      </c>
      <c r="K28" s="56">
        <v>48301.799500000001</v>
      </c>
      <c r="L28" s="57">
        <v>5.2262958027913298</v>
      </c>
      <c r="M28" s="57">
        <v>-3.2730672901740997E-2</v>
      </c>
      <c r="N28" s="56">
        <v>12797639.5758</v>
      </c>
      <c r="O28" s="56">
        <v>232462651.035</v>
      </c>
      <c r="P28" s="56">
        <v>45460</v>
      </c>
      <c r="Q28" s="56">
        <v>46065</v>
      </c>
      <c r="R28" s="57">
        <v>-1.31336155432541</v>
      </c>
      <c r="S28" s="56">
        <v>22.641122811262601</v>
      </c>
      <c r="T28" s="56">
        <v>22.033488603060899</v>
      </c>
      <c r="U28" s="58">
        <v>2.6837635803975801</v>
      </c>
    </row>
    <row r="29" spans="1:21" ht="12" thickBot="1">
      <c r="A29" s="74"/>
      <c r="B29" s="69" t="s">
        <v>27</v>
      </c>
      <c r="C29" s="70"/>
      <c r="D29" s="56">
        <v>735387.35800000001</v>
      </c>
      <c r="E29" s="56">
        <v>752403.5747</v>
      </c>
      <c r="F29" s="57">
        <v>97.738418945340001</v>
      </c>
      <c r="G29" s="56">
        <v>599316.50179999997</v>
      </c>
      <c r="H29" s="57">
        <v>22.704339992528499</v>
      </c>
      <c r="I29" s="56">
        <v>118158.3446</v>
      </c>
      <c r="J29" s="57">
        <v>16.0674973963858</v>
      </c>
      <c r="K29" s="56">
        <v>97603.820999999996</v>
      </c>
      <c r="L29" s="57">
        <v>16.285855755156799</v>
      </c>
      <c r="M29" s="57">
        <v>0.21059138248286399</v>
      </c>
      <c r="N29" s="56">
        <v>9550071.5756999999</v>
      </c>
      <c r="O29" s="56">
        <v>169728823.65779999</v>
      </c>
      <c r="P29" s="56">
        <v>111380</v>
      </c>
      <c r="Q29" s="56">
        <v>115321</v>
      </c>
      <c r="R29" s="57">
        <v>-3.41741746949819</v>
      </c>
      <c r="S29" s="56">
        <v>6.6025081522714997</v>
      </c>
      <c r="T29" s="56">
        <v>6.54110109260239</v>
      </c>
      <c r="U29" s="58">
        <v>0.93005655203908499</v>
      </c>
    </row>
    <row r="30" spans="1:21" ht="12" thickBot="1">
      <c r="A30" s="74"/>
      <c r="B30" s="69" t="s">
        <v>28</v>
      </c>
      <c r="C30" s="70"/>
      <c r="D30" s="56">
        <v>1271703.8607999999</v>
      </c>
      <c r="E30" s="56">
        <v>1416415.898</v>
      </c>
      <c r="F30" s="57">
        <v>89.783224164291298</v>
      </c>
      <c r="G30" s="56">
        <v>1113743.6277999999</v>
      </c>
      <c r="H30" s="57">
        <v>14.182818115154801</v>
      </c>
      <c r="I30" s="56">
        <v>120760.30650000001</v>
      </c>
      <c r="J30" s="57">
        <v>9.4959455752562096</v>
      </c>
      <c r="K30" s="56">
        <v>153780.64939999999</v>
      </c>
      <c r="L30" s="57">
        <v>13.8075447132987</v>
      </c>
      <c r="M30" s="57">
        <v>-0.214723653651056</v>
      </c>
      <c r="N30" s="56">
        <v>13777362.114800001</v>
      </c>
      <c r="O30" s="56">
        <v>266999362.53310001</v>
      </c>
      <c r="P30" s="56">
        <v>87294</v>
      </c>
      <c r="Q30" s="56">
        <v>83813</v>
      </c>
      <c r="R30" s="57">
        <v>4.1532936417978199</v>
      </c>
      <c r="S30" s="56">
        <v>14.5680557747382</v>
      </c>
      <c r="T30" s="56">
        <v>14.0459097299942</v>
      </c>
      <c r="U30" s="58">
        <v>3.58418482752871</v>
      </c>
    </row>
    <row r="31" spans="1:21" ht="12" thickBot="1">
      <c r="A31" s="74"/>
      <c r="B31" s="69" t="s">
        <v>29</v>
      </c>
      <c r="C31" s="70"/>
      <c r="D31" s="56">
        <v>883553.22010000004</v>
      </c>
      <c r="E31" s="56">
        <v>1087362.0237</v>
      </c>
      <c r="F31" s="57">
        <v>81.256582521937503</v>
      </c>
      <c r="G31" s="56">
        <v>724213.56660000002</v>
      </c>
      <c r="H31" s="57">
        <v>22.0017493248655</v>
      </c>
      <c r="I31" s="56">
        <v>42198.277099999999</v>
      </c>
      <c r="J31" s="57">
        <v>4.7759745695028997</v>
      </c>
      <c r="K31" s="56">
        <v>44382.127200000003</v>
      </c>
      <c r="L31" s="57">
        <v>6.1283203252271097</v>
      </c>
      <c r="M31" s="57">
        <v>-4.9205620320064002E-2</v>
      </c>
      <c r="N31" s="56">
        <v>13661636.6405</v>
      </c>
      <c r="O31" s="56">
        <v>284773268.93919998</v>
      </c>
      <c r="P31" s="56">
        <v>33335</v>
      </c>
      <c r="Q31" s="56">
        <v>33603</v>
      </c>
      <c r="R31" s="57">
        <v>-0.79754783799065299</v>
      </c>
      <c r="S31" s="56">
        <v>26.505271339433001</v>
      </c>
      <c r="T31" s="56">
        <v>25.537157316310999</v>
      </c>
      <c r="U31" s="58">
        <v>3.6525339081576602</v>
      </c>
    </row>
    <row r="32" spans="1:21" ht="12" thickBot="1">
      <c r="A32" s="74"/>
      <c r="B32" s="69" t="s">
        <v>30</v>
      </c>
      <c r="C32" s="70"/>
      <c r="D32" s="56">
        <v>127349.70909999999</v>
      </c>
      <c r="E32" s="56">
        <v>131236.66940000001</v>
      </c>
      <c r="F32" s="57">
        <v>97.038205619076805</v>
      </c>
      <c r="G32" s="56">
        <v>119897.1048</v>
      </c>
      <c r="H32" s="57">
        <v>6.2158334118506602</v>
      </c>
      <c r="I32" s="56">
        <v>28002.113700000002</v>
      </c>
      <c r="J32" s="57">
        <v>21.988360945537501</v>
      </c>
      <c r="K32" s="56">
        <v>30383.956999999999</v>
      </c>
      <c r="L32" s="57">
        <v>25.341693655308301</v>
      </c>
      <c r="M32" s="57">
        <v>-7.8391478108002996E-2</v>
      </c>
      <c r="N32" s="56">
        <v>1512554.8245000001</v>
      </c>
      <c r="O32" s="56">
        <v>27974527.0209</v>
      </c>
      <c r="P32" s="56">
        <v>24663</v>
      </c>
      <c r="Q32" s="56">
        <v>22911</v>
      </c>
      <c r="R32" s="57">
        <v>7.6469817991357898</v>
      </c>
      <c r="S32" s="56">
        <v>5.1635936058062697</v>
      </c>
      <c r="T32" s="56">
        <v>5.3279697045087504</v>
      </c>
      <c r="U32" s="58">
        <v>-3.1833662997345198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27.9419</v>
      </c>
      <c r="O33" s="56">
        <v>490.22190000000001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230780.99559999999</v>
      </c>
      <c r="E35" s="56">
        <v>227895.7899</v>
      </c>
      <c r="F35" s="57">
        <v>101.26601974580799</v>
      </c>
      <c r="G35" s="56">
        <v>181734.3523</v>
      </c>
      <c r="H35" s="57">
        <v>26.988097010429701</v>
      </c>
      <c r="I35" s="56">
        <v>28257.005700000002</v>
      </c>
      <c r="J35" s="57">
        <v>12.2440782554627</v>
      </c>
      <c r="K35" s="56">
        <v>19017.961599999999</v>
      </c>
      <c r="L35" s="57">
        <v>10.464703760908099</v>
      </c>
      <c r="M35" s="57">
        <v>0.48580622331259699</v>
      </c>
      <c r="N35" s="56">
        <v>2530289.0984</v>
      </c>
      <c r="O35" s="56">
        <v>44948529.225900002</v>
      </c>
      <c r="P35" s="56">
        <v>15489</v>
      </c>
      <c r="Q35" s="56">
        <v>16025</v>
      </c>
      <c r="R35" s="57">
        <v>-3.3447737909516402</v>
      </c>
      <c r="S35" s="56">
        <v>14.899670449996799</v>
      </c>
      <c r="T35" s="56">
        <v>14.5595935413417</v>
      </c>
      <c r="U35" s="58">
        <v>2.2824458419829701</v>
      </c>
    </row>
    <row r="36" spans="1:21" ht="12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69" t="s">
        <v>64</v>
      </c>
      <c r="C37" s="70"/>
      <c r="D37" s="56">
        <v>156693.21</v>
      </c>
      <c r="E37" s="59"/>
      <c r="F37" s="59"/>
      <c r="G37" s="56">
        <v>42307.73</v>
      </c>
      <c r="H37" s="57">
        <v>270.36543912897201</v>
      </c>
      <c r="I37" s="56">
        <v>2817.55</v>
      </c>
      <c r="J37" s="57">
        <v>1.7981315208234001</v>
      </c>
      <c r="K37" s="56">
        <v>2046.96</v>
      </c>
      <c r="L37" s="57">
        <v>4.8382647804550096</v>
      </c>
      <c r="M37" s="57">
        <v>0.37645581740727702</v>
      </c>
      <c r="N37" s="56">
        <v>1679474.96</v>
      </c>
      <c r="O37" s="56">
        <v>36901542.880000003</v>
      </c>
      <c r="P37" s="56">
        <v>113</v>
      </c>
      <c r="Q37" s="56">
        <v>84</v>
      </c>
      <c r="R37" s="57">
        <v>34.523809523809497</v>
      </c>
      <c r="S37" s="56">
        <v>1386.66557522124</v>
      </c>
      <c r="T37" s="56">
        <v>1034.11738095238</v>
      </c>
      <c r="U37" s="58">
        <v>25.4241686365229</v>
      </c>
    </row>
    <row r="38" spans="1:21" ht="12" thickBot="1">
      <c r="A38" s="74"/>
      <c r="B38" s="69" t="s">
        <v>35</v>
      </c>
      <c r="C38" s="70"/>
      <c r="D38" s="56">
        <v>413656.68</v>
      </c>
      <c r="E38" s="59"/>
      <c r="F38" s="59"/>
      <c r="G38" s="56">
        <v>128782.97</v>
      </c>
      <c r="H38" s="57">
        <v>221.20448845060801</v>
      </c>
      <c r="I38" s="56">
        <v>-51873.37</v>
      </c>
      <c r="J38" s="57">
        <v>-12.540198794807299</v>
      </c>
      <c r="K38" s="56">
        <v>-12290.36</v>
      </c>
      <c r="L38" s="57">
        <v>-9.5434668108679297</v>
      </c>
      <c r="M38" s="57">
        <v>3.22065504997413</v>
      </c>
      <c r="N38" s="56">
        <v>2183077.7400000002</v>
      </c>
      <c r="O38" s="56">
        <v>90803823.219999999</v>
      </c>
      <c r="P38" s="56">
        <v>187</v>
      </c>
      <c r="Q38" s="56">
        <v>66</v>
      </c>
      <c r="R38" s="57">
        <v>183.333333333333</v>
      </c>
      <c r="S38" s="56">
        <v>2212.06780748663</v>
      </c>
      <c r="T38" s="56">
        <v>1819.77560606061</v>
      </c>
      <c r="U38" s="58">
        <v>17.7341851862918</v>
      </c>
    </row>
    <row r="39" spans="1:21" ht="12" thickBot="1">
      <c r="A39" s="74"/>
      <c r="B39" s="69" t="s">
        <v>36</v>
      </c>
      <c r="C39" s="70"/>
      <c r="D39" s="56">
        <v>271337.65999999997</v>
      </c>
      <c r="E39" s="59"/>
      <c r="F39" s="59"/>
      <c r="G39" s="56">
        <v>82021.38</v>
      </c>
      <c r="H39" s="57">
        <v>230.813331841039</v>
      </c>
      <c r="I39" s="56">
        <v>-3022.25</v>
      </c>
      <c r="J39" s="57">
        <v>-1.11383359022113</v>
      </c>
      <c r="K39" s="56">
        <v>-6262.41</v>
      </c>
      <c r="L39" s="57">
        <v>-7.6350946545888396</v>
      </c>
      <c r="M39" s="57">
        <v>-0.51739825402680395</v>
      </c>
      <c r="N39" s="56">
        <v>2729853.08</v>
      </c>
      <c r="O39" s="56">
        <v>88529713.099999994</v>
      </c>
      <c r="P39" s="56">
        <v>99</v>
      </c>
      <c r="Q39" s="56">
        <v>26</v>
      </c>
      <c r="R39" s="57">
        <v>280.769230769231</v>
      </c>
      <c r="S39" s="56">
        <v>2740.7844444444399</v>
      </c>
      <c r="T39" s="56">
        <v>2984.1869230769198</v>
      </c>
      <c r="U39" s="58">
        <v>-8.8807596352881593</v>
      </c>
    </row>
    <row r="40" spans="1:21" ht="12" thickBot="1">
      <c r="A40" s="74"/>
      <c r="B40" s="69" t="s">
        <v>37</v>
      </c>
      <c r="C40" s="70"/>
      <c r="D40" s="56">
        <v>312096.73</v>
      </c>
      <c r="E40" s="59"/>
      <c r="F40" s="59"/>
      <c r="G40" s="56">
        <v>146293.29999999999</v>
      </c>
      <c r="H40" s="57">
        <v>113.33631136901001</v>
      </c>
      <c r="I40" s="56">
        <v>-69733.14</v>
      </c>
      <c r="J40" s="57">
        <v>-22.343438202636701</v>
      </c>
      <c r="K40" s="56">
        <v>-18707.349999999999</v>
      </c>
      <c r="L40" s="57">
        <v>-12.7875644339146</v>
      </c>
      <c r="M40" s="57">
        <v>2.72757980152186</v>
      </c>
      <c r="N40" s="56">
        <v>2368789.39</v>
      </c>
      <c r="O40" s="56">
        <v>64055130.359999999</v>
      </c>
      <c r="P40" s="56">
        <v>157</v>
      </c>
      <c r="Q40" s="56">
        <v>80</v>
      </c>
      <c r="R40" s="57">
        <v>96.25</v>
      </c>
      <c r="S40" s="56">
        <v>1987.8772611464999</v>
      </c>
      <c r="T40" s="56">
        <v>1637.7394999999999</v>
      </c>
      <c r="U40" s="58">
        <v>17.613650902398099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6">
        <v>31.95</v>
      </c>
      <c r="H41" s="59"/>
      <c r="I41" s="59"/>
      <c r="J41" s="59"/>
      <c r="K41" s="56">
        <v>26.89</v>
      </c>
      <c r="L41" s="57">
        <v>84.162754303599399</v>
      </c>
      <c r="M41" s="59"/>
      <c r="N41" s="56">
        <v>0.11</v>
      </c>
      <c r="O41" s="56">
        <v>1380.96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69" t="s">
        <v>32</v>
      </c>
      <c r="C42" s="70"/>
      <c r="D42" s="56">
        <v>20044.444599999999</v>
      </c>
      <c r="E42" s="59"/>
      <c r="F42" s="59"/>
      <c r="G42" s="56">
        <v>108795.726</v>
      </c>
      <c r="H42" s="57">
        <v>-81.576073493916496</v>
      </c>
      <c r="I42" s="56">
        <v>1433.1839</v>
      </c>
      <c r="J42" s="57">
        <v>7.15003048774921</v>
      </c>
      <c r="K42" s="56">
        <v>6606.8787000000002</v>
      </c>
      <c r="L42" s="57">
        <v>6.0727373610246396</v>
      </c>
      <c r="M42" s="57">
        <v>-0.78307700730149599</v>
      </c>
      <c r="N42" s="56">
        <v>419335.89569999999</v>
      </c>
      <c r="O42" s="56">
        <v>16705818.363</v>
      </c>
      <c r="P42" s="56">
        <v>62</v>
      </c>
      <c r="Q42" s="56">
        <v>83</v>
      </c>
      <c r="R42" s="57">
        <v>-25.3012048192771</v>
      </c>
      <c r="S42" s="56">
        <v>323.29749354838702</v>
      </c>
      <c r="T42" s="56">
        <v>526.93851445783105</v>
      </c>
      <c r="U42" s="58">
        <v>-62.988741011988601</v>
      </c>
    </row>
    <row r="43" spans="1:21" ht="12" thickBot="1">
      <c r="A43" s="74"/>
      <c r="B43" s="69" t="s">
        <v>33</v>
      </c>
      <c r="C43" s="70"/>
      <c r="D43" s="56">
        <v>282710.71120000002</v>
      </c>
      <c r="E43" s="56">
        <v>760617.15780000004</v>
      </c>
      <c r="F43" s="57">
        <v>37.168595041651301</v>
      </c>
      <c r="G43" s="56">
        <v>282467.96529999998</v>
      </c>
      <c r="H43" s="57">
        <v>8.5937497281208003E-2</v>
      </c>
      <c r="I43" s="56">
        <v>9847.7929000000004</v>
      </c>
      <c r="J43" s="57">
        <v>3.4833462298615601</v>
      </c>
      <c r="K43" s="56">
        <v>16937.0141</v>
      </c>
      <c r="L43" s="57">
        <v>5.9960831600892304</v>
      </c>
      <c r="M43" s="57">
        <v>-0.41856381285057798</v>
      </c>
      <c r="N43" s="56">
        <v>4524189.0135000004</v>
      </c>
      <c r="O43" s="56">
        <v>109103214.9064</v>
      </c>
      <c r="P43" s="56">
        <v>1432</v>
      </c>
      <c r="Q43" s="56">
        <v>1395</v>
      </c>
      <c r="R43" s="57">
        <v>2.6523297491039401</v>
      </c>
      <c r="S43" s="56">
        <v>197.42368100558701</v>
      </c>
      <c r="T43" s="56">
        <v>188.39058559139801</v>
      </c>
      <c r="U43" s="58">
        <v>4.57548728104869</v>
      </c>
    </row>
    <row r="44" spans="1:21" ht="12" thickBot="1">
      <c r="A44" s="74"/>
      <c r="B44" s="69" t="s">
        <v>38</v>
      </c>
      <c r="C44" s="70"/>
      <c r="D44" s="56">
        <v>188996.6</v>
      </c>
      <c r="E44" s="59"/>
      <c r="F44" s="59"/>
      <c r="G44" s="56">
        <v>73266.69</v>
      </c>
      <c r="H44" s="57">
        <v>157.957060705213</v>
      </c>
      <c r="I44" s="56">
        <v>-34661.339999999997</v>
      </c>
      <c r="J44" s="57">
        <v>-18.339663253201401</v>
      </c>
      <c r="K44" s="56">
        <v>-3607.15</v>
      </c>
      <c r="L44" s="57">
        <v>-4.92331508356662</v>
      </c>
      <c r="M44" s="57">
        <v>8.6090653285835099</v>
      </c>
      <c r="N44" s="56">
        <v>1166304.93</v>
      </c>
      <c r="O44" s="56">
        <v>42810756.219999999</v>
      </c>
      <c r="P44" s="56">
        <v>113</v>
      </c>
      <c r="Q44" s="56">
        <v>60</v>
      </c>
      <c r="R44" s="57">
        <v>88.3333333333333</v>
      </c>
      <c r="S44" s="56">
        <v>1672.5362831858399</v>
      </c>
      <c r="T44" s="56">
        <v>952.921333333333</v>
      </c>
      <c r="U44" s="58">
        <v>43.025371532256898</v>
      </c>
    </row>
    <row r="45" spans="1:21" ht="12" thickBot="1">
      <c r="A45" s="74"/>
      <c r="B45" s="69" t="s">
        <v>39</v>
      </c>
      <c r="C45" s="70"/>
      <c r="D45" s="56">
        <v>67888.09</v>
      </c>
      <c r="E45" s="59"/>
      <c r="F45" s="59"/>
      <c r="G45" s="56">
        <v>38518.83</v>
      </c>
      <c r="H45" s="57">
        <v>76.246500737431504</v>
      </c>
      <c r="I45" s="56">
        <v>6766.26</v>
      </c>
      <c r="J45" s="57">
        <v>9.9667850428550899</v>
      </c>
      <c r="K45" s="56">
        <v>5063.92</v>
      </c>
      <c r="L45" s="57">
        <v>13.146609074055499</v>
      </c>
      <c r="M45" s="57">
        <v>0.33617039763661399</v>
      </c>
      <c r="N45" s="56">
        <v>565358.44999999995</v>
      </c>
      <c r="O45" s="56">
        <v>18436075.719999999</v>
      </c>
      <c r="P45" s="56">
        <v>54</v>
      </c>
      <c r="Q45" s="56">
        <v>26</v>
      </c>
      <c r="R45" s="57">
        <v>107.69230769230801</v>
      </c>
      <c r="S45" s="56">
        <v>1257.18685185185</v>
      </c>
      <c r="T45" s="56">
        <v>1066.14153846154</v>
      </c>
      <c r="U45" s="58">
        <v>15.1962544874615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-2123.3330999999998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3052.3229000000001</v>
      </c>
      <c r="E47" s="62"/>
      <c r="F47" s="62"/>
      <c r="G47" s="61">
        <v>24059.194100000001</v>
      </c>
      <c r="H47" s="63">
        <v>-87.313278710362098</v>
      </c>
      <c r="I47" s="61">
        <v>162.70529999999999</v>
      </c>
      <c r="J47" s="63">
        <v>5.33054022560981</v>
      </c>
      <c r="K47" s="61">
        <v>1882.5616</v>
      </c>
      <c r="L47" s="63">
        <v>7.8247076447169901</v>
      </c>
      <c r="M47" s="63">
        <v>-0.91357238987558198</v>
      </c>
      <c r="N47" s="61">
        <v>123595.7889</v>
      </c>
      <c r="O47" s="61">
        <v>5923645.3108000001</v>
      </c>
      <c r="P47" s="61">
        <v>9</v>
      </c>
      <c r="Q47" s="61">
        <v>9</v>
      </c>
      <c r="R47" s="63">
        <v>0</v>
      </c>
      <c r="S47" s="61">
        <v>339.14698888888898</v>
      </c>
      <c r="T47" s="61">
        <v>634.32457777777802</v>
      </c>
      <c r="U47" s="64">
        <v>-87.035296953674205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sqref="A1:H3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78609</v>
      </c>
      <c r="D2" s="37">
        <v>662004.19880341901</v>
      </c>
      <c r="E2" s="37">
        <v>519746.09561623901</v>
      </c>
      <c r="F2" s="37">
        <v>114366.744212821</v>
      </c>
      <c r="G2" s="37">
        <v>519746.09561623901</v>
      </c>
      <c r="H2" s="37">
        <v>0.18035708635650799</v>
      </c>
    </row>
    <row r="3" spans="1:8">
      <c r="A3" s="37">
        <v>2</v>
      </c>
      <c r="B3" s="37">
        <v>13</v>
      </c>
      <c r="C3" s="37">
        <v>12744</v>
      </c>
      <c r="D3" s="37">
        <v>110713.594573504</v>
      </c>
      <c r="E3" s="37">
        <v>87416.256470940207</v>
      </c>
      <c r="F3" s="37">
        <v>23087.2098974359</v>
      </c>
      <c r="G3" s="37">
        <v>87416.256470940207</v>
      </c>
      <c r="H3" s="37">
        <v>0.208927472197768</v>
      </c>
    </row>
    <row r="4" spans="1:8">
      <c r="A4" s="37">
        <v>3</v>
      </c>
      <c r="B4" s="37">
        <v>14</v>
      </c>
      <c r="C4" s="37">
        <v>124804</v>
      </c>
      <c r="D4" s="37">
        <v>172466.80728229301</v>
      </c>
      <c r="E4" s="37">
        <v>127958.391092604</v>
      </c>
      <c r="F4" s="37">
        <v>40463.219608492502</v>
      </c>
      <c r="G4" s="37">
        <v>127958.391092604</v>
      </c>
      <c r="H4" s="37">
        <v>0.240249570349401</v>
      </c>
    </row>
    <row r="5" spans="1:8">
      <c r="A5" s="37">
        <v>4</v>
      </c>
      <c r="B5" s="37">
        <v>15</v>
      </c>
      <c r="C5" s="37">
        <v>3127</v>
      </c>
      <c r="D5" s="37">
        <v>46142.468565479197</v>
      </c>
      <c r="E5" s="37">
        <v>36441.475674434601</v>
      </c>
      <c r="F5" s="37">
        <v>6511.2920363436997</v>
      </c>
      <c r="G5" s="37">
        <v>36441.475674434601</v>
      </c>
      <c r="H5" s="37">
        <v>0.15159190858636501</v>
      </c>
    </row>
    <row r="6" spans="1:8">
      <c r="A6" s="37">
        <v>5</v>
      </c>
      <c r="B6" s="37">
        <v>16</v>
      </c>
      <c r="C6" s="37">
        <v>2889</v>
      </c>
      <c r="D6" s="37">
        <v>155983.73746923101</v>
      </c>
      <c r="E6" s="37">
        <v>130296.625745299</v>
      </c>
      <c r="F6" s="37">
        <v>11891.385228205099</v>
      </c>
      <c r="G6" s="37">
        <v>130296.625745299</v>
      </c>
      <c r="H6" s="37">
        <v>8.3631419743405794E-2</v>
      </c>
    </row>
    <row r="7" spans="1:8">
      <c r="A7" s="37">
        <v>6</v>
      </c>
      <c r="B7" s="37">
        <v>17</v>
      </c>
      <c r="C7" s="37">
        <v>27385</v>
      </c>
      <c r="D7" s="37">
        <v>303865.208316239</v>
      </c>
      <c r="E7" s="37">
        <v>251930.45398547</v>
      </c>
      <c r="F7" s="37">
        <v>34602.4124504274</v>
      </c>
      <c r="G7" s="37">
        <v>251930.45398547</v>
      </c>
      <c r="H7" s="37">
        <v>0.12076245521443001</v>
      </c>
    </row>
    <row r="8" spans="1:8">
      <c r="A8" s="37">
        <v>7</v>
      </c>
      <c r="B8" s="37">
        <v>18</v>
      </c>
      <c r="C8" s="37">
        <v>42971</v>
      </c>
      <c r="D8" s="37">
        <v>103349.225455555</v>
      </c>
      <c r="E8" s="37">
        <v>85602.7976435897</v>
      </c>
      <c r="F8" s="37">
        <v>17543.863709401699</v>
      </c>
      <c r="G8" s="37">
        <v>85602.7976435897</v>
      </c>
      <c r="H8" s="37">
        <v>0.17008658815783301</v>
      </c>
    </row>
    <row r="9" spans="1:8">
      <c r="A9" s="37">
        <v>8</v>
      </c>
      <c r="B9" s="37">
        <v>19</v>
      </c>
      <c r="C9" s="37">
        <v>21450</v>
      </c>
      <c r="D9" s="37">
        <v>104855.245305128</v>
      </c>
      <c r="E9" s="37">
        <v>108865.267008547</v>
      </c>
      <c r="F9" s="37">
        <v>-9251.2268316239297</v>
      </c>
      <c r="G9" s="37">
        <v>108865.267008547</v>
      </c>
      <c r="H9" s="37">
        <v>-9.2870711951778706E-2</v>
      </c>
    </row>
    <row r="10" spans="1:8">
      <c r="A10" s="37">
        <v>9</v>
      </c>
      <c r="B10" s="37">
        <v>21</v>
      </c>
      <c r="C10" s="37">
        <v>278350</v>
      </c>
      <c r="D10" s="37">
        <v>1067462.9772761399</v>
      </c>
      <c r="E10" s="37">
        <v>1067238.2228999999</v>
      </c>
      <c r="F10" s="37">
        <v>-11701.7227435897</v>
      </c>
      <c r="G10" s="37">
        <v>1067238.2228999999</v>
      </c>
      <c r="H10" s="37">
        <v>-1.10860427297926E-2</v>
      </c>
    </row>
    <row r="11" spans="1:8">
      <c r="A11" s="37">
        <v>10</v>
      </c>
      <c r="B11" s="37">
        <v>22</v>
      </c>
      <c r="C11" s="37">
        <v>116855.999</v>
      </c>
      <c r="D11" s="37">
        <v>1081012.4823606799</v>
      </c>
      <c r="E11" s="37">
        <v>1010112.62376496</v>
      </c>
      <c r="F11" s="37">
        <v>38241.696202564097</v>
      </c>
      <c r="G11" s="37">
        <v>1010112.62376496</v>
      </c>
      <c r="H11" s="37">
        <v>3.6477835283541198E-2</v>
      </c>
    </row>
    <row r="12" spans="1:8">
      <c r="A12" s="37">
        <v>11</v>
      </c>
      <c r="B12" s="37">
        <v>23</v>
      </c>
      <c r="C12" s="37">
        <v>249835.73300000001</v>
      </c>
      <c r="D12" s="37">
        <v>2042864.7051735001</v>
      </c>
      <c r="E12" s="37">
        <v>1759917.56221026</v>
      </c>
      <c r="F12" s="37">
        <v>205175.57475812</v>
      </c>
      <c r="G12" s="37">
        <v>1759917.56221026</v>
      </c>
      <c r="H12" s="37">
        <v>0.104410101942879</v>
      </c>
    </row>
    <row r="13" spans="1:8">
      <c r="A13" s="37">
        <v>12</v>
      </c>
      <c r="B13" s="37">
        <v>24</v>
      </c>
      <c r="C13" s="37">
        <v>15616.9</v>
      </c>
      <c r="D13" s="37">
        <v>457039.10676837602</v>
      </c>
      <c r="E13" s="37">
        <v>410117.58517606801</v>
      </c>
      <c r="F13" s="37">
        <v>28819.239541025599</v>
      </c>
      <c r="G13" s="37">
        <v>410117.58517606801</v>
      </c>
      <c r="H13" s="37">
        <v>6.5656918987374496E-2</v>
      </c>
    </row>
    <row r="14" spans="1:8">
      <c r="A14" s="37">
        <v>13</v>
      </c>
      <c r="B14" s="37">
        <v>25</v>
      </c>
      <c r="C14" s="37">
        <v>91824</v>
      </c>
      <c r="D14" s="37">
        <v>1172247.2579078099</v>
      </c>
      <c r="E14" s="37">
        <v>1014547.5073000001</v>
      </c>
      <c r="F14" s="37">
        <v>81326.829800000007</v>
      </c>
      <c r="G14" s="37">
        <v>1014547.5073000001</v>
      </c>
      <c r="H14" s="37">
        <v>7.4211820686680405E-2</v>
      </c>
    </row>
    <row r="15" spans="1:8">
      <c r="A15" s="37">
        <v>14</v>
      </c>
      <c r="B15" s="37">
        <v>26</v>
      </c>
      <c r="C15" s="37">
        <v>68547</v>
      </c>
      <c r="D15" s="37">
        <v>382132.54514361999</v>
      </c>
      <c r="E15" s="37">
        <v>314539.75293930102</v>
      </c>
      <c r="F15" s="37">
        <v>49154.911446433704</v>
      </c>
      <c r="G15" s="37">
        <v>314539.75293930102</v>
      </c>
      <c r="H15" s="37">
        <v>0.13515433757999801</v>
      </c>
    </row>
    <row r="16" spans="1:8">
      <c r="A16" s="37">
        <v>15</v>
      </c>
      <c r="B16" s="37">
        <v>27</v>
      </c>
      <c r="C16" s="37">
        <v>196698.052</v>
      </c>
      <c r="D16" s="37">
        <v>1489813.4692034801</v>
      </c>
      <c r="E16" s="37">
        <v>1393980.15353075</v>
      </c>
      <c r="F16" s="37">
        <v>80221.733417230207</v>
      </c>
      <c r="G16" s="37">
        <v>1393980.15353075</v>
      </c>
      <c r="H16" s="37">
        <v>5.4417060599014903E-2</v>
      </c>
    </row>
    <row r="17" spans="1:8">
      <c r="A17" s="37">
        <v>16</v>
      </c>
      <c r="B17" s="37">
        <v>29</v>
      </c>
      <c r="C17" s="37">
        <v>212096</v>
      </c>
      <c r="D17" s="37">
        <v>2849682.5883555599</v>
      </c>
      <c r="E17" s="37">
        <v>2574977.2845487199</v>
      </c>
      <c r="F17" s="37">
        <v>70589.637140170904</v>
      </c>
      <c r="G17" s="37">
        <v>2574977.2845487199</v>
      </c>
      <c r="H17" s="37">
        <v>2.6682234556783601E-2</v>
      </c>
    </row>
    <row r="18" spans="1:8">
      <c r="A18" s="37">
        <v>17</v>
      </c>
      <c r="B18" s="37">
        <v>31</v>
      </c>
      <c r="C18" s="37">
        <v>36288.173000000003</v>
      </c>
      <c r="D18" s="37">
        <v>352619.52128123399</v>
      </c>
      <c r="E18" s="37">
        <v>309281.05909565103</v>
      </c>
      <c r="F18" s="37">
        <v>43336.199365070701</v>
      </c>
      <c r="G18" s="37">
        <v>309281.05909565103</v>
      </c>
      <c r="H18" s="37">
        <v>0.12289869064902301</v>
      </c>
    </row>
    <row r="19" spans="1:8">
      <c r="A19" s="37">
        <v>18</v>
      </c>
      <c r="B19" s="37">
        <v>32</v>
      </c>
      <c r="C19" s="37">
        <v>20240.415000000001</v>
      </c>
      <c r="D19" s="37">
        <v>348333.323587369</v>
      </c>
      <c r="E19" s="37">
        <v>327735.06002838002</v>
      </c>
      <c r="F19" s="37">
        <v>20594.101944133399</v>
      </c>
      <c r="G19" s="37">
        <v>327735.06002838002</v>
      </c>
      <c r="H19" s="37">
        <v>5.9122531767117598E-2</v>
      </c>
    </row>
    <row r="20" spans="1:8">
      <c r="A20" s="37">
        <v>19</v>
      </c>
      <c r="B20" s="37">
        <v>33</v>
      </c>
      <c r="C20" s="37">
        <v>59488.54</v>
      </c>
      <c r="D20" s="37">
        <v>690878.61728799599</v>
      </c>
      <c r="E20" s="37">
        <v>574985.97747239203</v>
      </c>
      <c r="F20" s="37">
        <v>115750.301867642</v>
      </c>
      <c r="G20" s="37">
        <v>574985.97747239203</v>
      </c>
      <c r="H20" s="37">
        <v>0.167575245907507</v>
      </c>
    </row>
    <row r="21" spans="1:8">
      <c r="A21" s="37">
        <v>20</v>
      </c>
      <c r="B21" s="37">
        <v>34</v>
      </c>
      <c r="C21" s="37">
        <v>49422.548000000003</v>
      </c>
      <c r="D21" s="37">
        <v>284967.555697512</v>
      </c>
      <c r="E21" s="37">
        <v>211761.628424405</v>
      </c>
      <c r="F21" s="37">
        <v>73201.884281653998</v>
      </c>
      <c r="G21" s="37">
        <v>211761.628424405</v>
      </c>
      <c r="H21" s="37">
        <v>0.25688160419738398</v>
      </c>
    </row>
    <row r="22" spans="1:8">
      <c r="A22" s="37">
        <v>21</v>
      </c>
      <c r="B22" s="37">
        <v>35</v>
      </c>
      <c r="C22" s="37">
        <v>32813.343000000001</v>
      </c>
      <c r="D22" s="37">
        <v>1029267.25036637</v>
      </c>
      <c r="E22" s="37">
        <v>982544.57943805296</v>
      </c>
      <c r="F22" s="37">
        <v>46720.611728318603</v>
      </c>
      <c r="G22" s="37">
        <v>982544.57943805296</v>
      </c>
      <c r="H22" s="37">
        <v>4.5392200308818798E-2</v>
      </c>
    </row>
    <row r="23" spans="1:8">
      <c r="A23" s="37">
        <v>22</v>
      </c>
      <c r="B23" s="37">
        <v>36</v>
      </c>
      <c r="C23" s="37">
        <v>175151.98</v>
      </c>
      <c r="D23" s="37">
        <v>735387.42572831898</v>
      </c>
      <c r="E23" s="37">
        <v>617229.031285509</v>
      </c>
      <c r="F23" s="37">
        <v>118156.12364280999</v>
      </c>
      <c r="G23" s="37">
        <v>617229.031285509</v>
      </c>
      <c r="H23" s="37">
        <v>0.160672435187146</v>
      </c>
    </row>
    <row r="24" spans="1:8">
      <c r="A24" s="37">
        <v>23</v>
      </c>
      <c r="B24" s="37">
        <v>37</v>
      </c>
      <c r="C24" s="37">
        <v>185247.87</v>
      </c>
      <c r="D24" s="37">
        <v>1271703.8719486699</v>
      </c>
      <c r="E24" s="37">
        <v>1150943.55136606</v>
      </c>
      <c r="F24" s="37">
        <v>120751.857219778</v>
      </c>
      <c r="G24" s="37">
        <v>1150943.55136606</v>
      </c>
      <c r="H24" s="37">
        <v>9.4953442785531306E-2</v>
      </c>
    </row>
    <row r="25" spans="1:8">
      <c r="A25" s="37">
        <v>24</v>
      </c>
      <c r="B25" s="37">
        <v>38</v>
      </c>
      <c r="C25" s="37">
        <v>181323.59299999999</v>
      </c>
      <c r="D25" s="37">
        <v>883553.14398495597</v>
      </c>
      <c r="E25" s="37">
        <v>841354.85576637206</v>
      </c>
      <c r="F25" s="37">
        <v>26739.6156522124</v>
      </c>
      <c r="G25" s="37">
        <v>841354.85576637206</v>
      </c>
      <c r="H25" s="37">
        <v>3.08026563151776E-2</v>
      </c>
    </row>
    <row r="26" spans="1:8">
      <c r="A26" s="37">
        <v>25</v>
      </c>
      <c r="B26" s="37">
        <v>39</v>
      </c>
      <c r="C26" s="37">
        <v>77500.13</v>
      </c>
      <c r="D26" s="37">
        <v>127349.593352333</v>
      </c>
      <c r="E26" s="37">
        <v>99347.613615061797</v>
      </c>
      <c r="F26" s="37">
        <v>28001.979737271598</v>
      </c>
      <c r="G26" s="37">
        <v>99347.613615061797</v>
      </c>
      <c r="H26" s="37">
        <v>0.21988275737794899</v>
      </c>
    </row>
    <row r="27" spans="1:8">
      <c r="A27" s="37">
        <v>26</v>
      </c>
      <c r="B27" s="37">
        <v>42</v>
      </c>
      <c r="C27" s="37">
        <v>11707.758</v>
      </c>
      <c r="D27" s="37">
        <v>230780.99491025601</v>
      </c>
      <c r="E27" s="37">
        <v>202523.98300000001</v>
      </c>
      <c r="F27" s="37">
        <v>28254.755499999999</v>
      </c>
      <c r="G27" s="37">
        <v>202523.98300000001</v>
      </c>
      <c r="H27" s="37">
        <v>0.122432229605068</v>
      </c>
    </row>
    <row r="28" spans="1:8">
      <c r="A28" s="37">
        <v>27</v>
      </c>
      <c r="B28" s="37">
        <v>75</v>
      </c>
      <c r="C28" s="37">
        <v>64</v>
      </c>
      <c r="D28" s="37">
        <v>20044.444444444402</v>
      </c>
      <c r="E28" s="37">
        <v>18611.260683760702</v>
      </c>
      <c r="F28" s="37">
        <v>1433.1837606837601</v>
      </c>
      <c r="G28" s="37">
        <v>18611.260683760702</v>
      </c>
      <c r="H28" s="37">
        <v>7.15002984820058E-2</v>
      </c>
    </row>
    <row r="29" spans="1:8">
      <c r="A29" s="37">
        <v>28</v>
      </c>
      <c r="B29" s="37">
        <v>76</v>
      </c>
      <c r="C29" s="37">
        <v>1599</v>
      </c>
      <c r="D29" s="37">
        <v>282710.70725726499</v>
      </c>
      <c r="E29" s="37">
        <v>272862.91963247902</v>
      </c>
      <c r="F29" s="37">
        <v>9830.6936076923103</v>
      </c>
      <c r="G29" s="37">
        <v>272862.91963247902</v>
      </c>
      <c r="H29" s="37">
        <v>3.4775082093348703E-2</v>
      </c>
    </row>
    <row r="30" spans="1:8">
      <c r="A30" s="37">
        <v>29</v>
      </c>
      <c r="B30" s="37">
        <v>99</v>
      </c>
      <c r="C30" s="37">
        <v>7</v>
      </c>
      <c r="D30" s="37">
        <v>3052.3228197564499</v>
      </c>
      <c r="E30" s="37">
        <v>2889.61753271311</v>
      </c>
      <c r="F30" s="37">
        <v>162.70528704334001</v>
      </c>
      <c r="G30" s="37">
        <v>2889.61753271311</v>
      </c>
      <c r="H30" s="37">
        <v>5.3305399412609603E-2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105</v>
      </c>
      <c r="D34" s="34">
        <v>156693.21</v>
      </c>
      <c r="E34" s="34">
        <v>153875.66</v>
      </c>
      <c r="F34" s="30"/>
      <c r="G34" s="30"/>
      <c r="H34" s="30"/>
    </row>
    <row r="35" spans="1:8">
      <c r="A35" s="30"/>
      <c r="B35" s="33">
        <v>71</v>
      </c>
      <c r="C35" s="34">
        <v>163</v>
      </c>
      <c r="D35" s="34">
        <v>413656.68</v>
      </c>
      <c r="E35" s="34">
        <v>465530.05</v>
      </c>
      <c r="F35" s="30"/>
      <c r="G35" s="30"/>
      <c r="H35" s="30"/>
    </row>
    <row r="36" spans="1:8">
      <c r="A36" s="30"/>
      <c r="B36" s="33">
        <v>72</v>
      </c>
      <c r="C36" s="34">
        <v>91</v>
      </c>
      <c r="D36" s="34">
        <v>271337.65999999997</v>
      </c>
      <c r="E36" s="34">
        <v>274359.90999999997</v>
      </c>
      <c r="F36" s="30"/>
      <c r="G36" s="30"/>
      <c r="H36" s="30"/>
    </row>
    <row r="37" spans="1:8">
      <c r="A37" s="30"/>
      <c r="B37" s="33">
        <v>73</v>
      </c>
      <c r="C37" s="34">
        <v>143</v>
      </c>
      <c r="D37" s="34">
        <v>312096.73</v>
      </c>
      <c r="E37" s="34">
        <v>381829.87</v>
      </c>
      <c r="F37" s="30"/>
      <c r="G37" s="30"/>
      <c r="H37" s="30"/>
    </row>
    <row r="38" spans="1:8">
      <c r="A38" s="30"/>
      <c r="B38" s="33">
        <v>77</v>
      </c>
      <c r="C38" s="34">
        <v>105</v>
      </c>
      <c r="D38" s="34">
        <v>188996.6</v>
      </c>
      <c r="E38" s="34">
        <v>223657.94</v>
      </c>
      <c r="F38" s="30"/>
      <c r="G38" s="30"/>
      <c r="H38" s="30"/>
    </row>
    <row r="39" spans="1:8">
      <c r="A39" s="30"/>
      <c r="B39" s="33">
        <v>78</v>
      </c>
      <c r="C39" s="34">
        <v>54</v>
      </c>
      <c r="D39" s="34">
        <v>67888.09</v>
      </c>
      <c r="E39" s="34">
        <v>61121.83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2016-08-15T03:32:02Z</dcterms:modified>
</cp:coreProperties>
</file>