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<sst xmlns="http://schemas.openxmlformats.org/spreadsheetml/2006/main" count="120" uniqueCount="79">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</sst>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4b8e8e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4bafdd1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4b8e8bd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4bafdad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4b8e8e7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4bafdd1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25337662.477399997</v>
      </c>
      <c r="F3" s="25">
        <f>RA!I7</f>
        <v>748137.82380000001</v>
      </c>
      <c r="G3" s="16">
        <f>SUM(G4:G42)</f>
        <v>24589524.653599996</v>
      </c>
      <c r="H3" s="27">
        <f>RA!J7</f>
        <v>2.95267104638127</v>
      </c>
      <c r="I3" s="20">
        <f>SUM(I4:I42)</f>
        <v>25337669.392911956</v>
      </c>
      <c r="J3" s="21">
        <f>SUM(J4:J42)</f>
        <v>24589524.017230257</v>
      </c>
      <c r="K3" s="22">
        <f>E3-I3</f>
        <v>-6.9155119583010674</v>
      </c>
      <c r="L3" s="22">
        <f>G3-J3</f>
        <v>0.636369738727808</v>
      </c>
    </row>
    <row r="4" spans="1:13">
      <c r="A4" s="68">
        <f>RA!A8</f>
        <v>42551</v>
      </c>
      <c r="B4" s="12">
        <v>12</v>
      </c>
      <c r="C4" s="66" t="s">
        <v>6</v>
      </c>
      <c r="D4" s="66"/>
      <c r="E4" s="15">
        <f>VLOOKUP(C4,RA!B8:D35,3,0)</f>
        <v>913190.5551</v>
      </c>
      <c r="F4" s="25">
        <f>VLOOKUP(C4,RA!B8:I38,8,0)</f>
        <v>111755.3579</v>
      </c>
      <c r="G4" s="16">
        <f t="shared" ref="G4:G42" si="0">E4-F4</f>
        <v>801435.19720000005</v>
      </c>
      <c r="H4" s="27">
        <f>RA!J8</f>
        <v>12.237901199904799</v>
      </c>
      <c r="I4" s="20">
        <f>VLOOKUP(B4,RMS!B:D,3,FALSE)</f>
        <v>913191.23413675197</v>
      </c>
      <c r="J4" s="21">
        <f>VLOOKUP(B4,RMS!B:E,4,FALSE)</f>
        <v>801435.20824871794</v>
      </c>
      <c r="K4" s="22">
        <f t="shared" ref="K4:K42" si="1">E4-I4</f>
        <v>-0.67903675197158009</v>
      </c>
      <c r="L4" s="22">
        <f t="shared" ref="L4:L42" si="2">G4-J4</f>
        <v>-1.1048717889934778E-2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81038.198399999994</v>
      </c>
      <c r="F5" s="25">
        <f>VLOOKUP(C5,RA!B9:I39,8,0)</f>
        <v>17653.186099999999</v>
      </c>
      <c r="G5" s="16">
        <f t="shared" si="0"/>
        <v>63385.012299999995</v>
      </c>
      <c r="H5" s="27">
        <f>RA!J9</f>
        <v>21.783784003766801</v>
      </c>
      <c r="I5" s="20">
        <f>VLOOKUP(B5,RMS!B:D,3,FALSE)</f>
        <v>81038.227675213697</v>
      </c>
      <c r="J5" s="21">
        <f>VLOOKUP(B5,RMS!B:E,4,FALSE)</f>
        <v>63385.025078632498</v>
      </c>
      <c r="K5" s="22">
        <f t="shared" si="1"/>
        <v>-2.9275213702931069E-2</v>
      </c>
      <c r="L5" s="22">
        <f t="shared" si="2"/>
        <v>-1.2778632502886467E-2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162508.80059999999</v>
      </c>
      <c r="F6" s="25">
        <f>VLOOKUP(C6,RA!B10:I40,8,0)</f>
        <v>37660.348299999998</v>
      </c>
      <c r="G6" s="16">
        <f t="shared" si="0"/>
        <v>124848.45229999999</v>
      </c>
      <c r="H6" s="27">
        <f>RA!J10</f>
        <v>23.1743438884257</v>
      </c>
      <c r="I6" s="20">
        <f>VLOOKUP(B6,RMS!B:D,3,FALSE)</f>
        <v>162510.90042120899</v>
      </c>
      <c r="J6" s="21">
        <f>VLOOKUP(B6,RMS!B:E,4,FALSE)</f>
        <v>124848.45447079399</v>
      </c>
      <c r="K6" s="22">
        <f>E6-I6</f>
        <v>-2.099821209005313</v>
      </c>
      <c r="L6" s="22">
        <f t="shared" si="2"/>
        <v>-2.1707940031774342E-3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48200.075700000001</v>
      </c>
      <c r="F7" s="25">
        <f>VLOOKUP(C7,RA!B11:I41,8,0)</f>
        <v>11340.4097</v>
      </c>
      <c r="G7" s="16">
        <f t="shared" si="0"/>
        <v>36859.665999999997</v>
      </c>
      <c r="H7" s="27">
        <f>RA!J11</f>
        <v>23.527784003044601</v>
      </c>
      <c r="I7" s="20">
        <f>VLOOKUP(B7,RMS!B:D,3,FALSE)</f>
        <v>48200.107735352802</v>
      </c>
      <c r="J7" s="21">
        <f>VLOOKUP(B7,RMS!B:E,4,FALSE)</f>
        <v>36859.666640760901</v>
      </c>
      <c r="K7" s="22">
        <f t="shared" si="1"/>
        <v>-3.2035352800448891E-2</v>
      </c>
      <c r="L7" s="22">
        <f t="shared" si="2"/>
        <v>-6.4076090347953141E-4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183868.41680000001</v>
      </c>
      <c r="F8" s="25">
        <f>VLOOKUP(C8,RA!B12:I42,8,0)</f>
        <v>23697.243399999999</v>
      </c>
      <c r="G8" s="16">
        <f t="shared" si="0"/>
        <v>160171.1734</v>
      </c>
      <c r="H8" s="27">
        <f>RA!J12</f>
        <v>12.8881532850616</v>
      </c>
      <c r="I8" s="20">
        <f>VLOOKUP(B8,RMS!B:D,3,FALSE)</f>
        <v>183868.432288034</v>
      </c>
      <c r="J8" s="21">
        <f>VLOOKUP(B8,RMS!B:E,4,FALSE)</f>
        <v>160171.172247863</v>
      </c>
      <c r="K8" s="22">
        <f t="shared" si="1"/>
        <v>-1.5488033997826278E-2</v>
      </c>
      <c r="L8" s="22">
        <f t="shared" si="2"/>
        <v>1.1521370033733547E-3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229329.10870000001</v>
      </c>
      <c r="F9" s="25">
        <f>VLOOKUP(C9,RA!B13:I43,8,0)</f>
        <v>69776.938299999994</v>
      </c>
      <c r="G9" s="16">
        <f t="shared" si="0"/>
        <v>159552.1704</v>
      </c>
      <c r="H9" s="27">
        <f>RA!J13</f>
        <v>30.426551036431999</v>
      </c>
      <c r="I9" s="20">
        <f>VLOOKUP(B9,RMS!B:D,3,FALSE)</f>
        <v>229329.39185299099</v>
      </c>
      <c r="J9" s="21">
        <f>VLOOKUP(B9,RMS!B:E,4,FALSE)</f>
        <v>159552.16656581199</v>
      </c>
      <c r="K9" s="22">
        <f t="shared" si="1"/>
        <v>-0.28315299097448587</v>
      </c>
      <c r="L9" s="22">
        <f t="shared" si="2"/>
        <v>3.8341880135703832E-3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144609.5239</v>
      </c>
      <c r="F10" s="25">
        <f>VLOOKUP(C10,RA!B14:I43,8,0)</f>
        <v>27663.0013</v>
      </c>
      <c r="G10" s="16">
        <f t="shared" si="0"/>
        <v>116946.5226</v>
      </c>
      <c r="H10" s="27">
        <f>RA!J14</f>
        <v>19.129446355918699</v>
      </c>
      <c r="I10" s="20">
        <f>VLOOKUP(B10,RMS!B:D,3,FALSE)</f>
        <v>144609.53709487201</v>
      </c>
      <c r="J10" s="21">
        <f>VLOOKUP(B10,RMS!B:E,4,FALSE)</f>
        <v>116946.520629915</v>
      </c>
      <c r="K10" s="22">
        <f t="shared" si="1"/>
        <v>-1.3194872008170933E-2</v>
      </c>
      <c r="L10" s="22">
        <f t="shared" si="2"/>
        <v>1.9700849952641875E-3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81793.760200000004</v>
      </c>
      <c r="F11" s="25">
        <f>VLOOKUP(C11,RA!B15:I44,8,0)</f>
        <v>13773.941800000001</v>
      </c>
      <c r="G11" s="16">
        <f t="shared" si="0"/>
        <v>68019.818400000004</v>
      </c>
      <c r="H11" s="27">
        <f>RA!J15</f>
        <v>16.839844220781998</v>
      </c>
      <c r="I11" s="20">
        <f>VLOOKUP(B11,RMS!B:D,3,FALSE)</f>
        <v>81793.911280341898</v>
      </c>
      <c r="J11" s="21">
        <f>VLOOKUP(B11,RMS!B:E,4,FALSE)</f>
        <v>68019.818934188006</v>
      </c>
      <c r="K11" s="22">
        <f t="shared" si="1"/>
        <v>-0.15108034189324826</v>
      </c>
      <c r="L11" s="22">
        <f t="shared" si="2"/>
        <v>-5.3418800234794617E-4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1109715.8583</v>
      </c>
      <c r="F12" s="25">
        <f>VLOOKUP(C12,RA!B16:I45,8,0)</f>
        <v>10897.518700000001</v>
      </c>
      <c r="G12" s="16">
        <f t="shared" si="0"/>
        <v>1098818.3396000001</v>
      </c>
      <c r="H12" s="27">
        <f>RA!J16</f>
        <v>0.98200981976541002</v>
      </c>
      <c r="I12" s="20">
        <f>VLOOKUP(B12,RMS!B:D,3,FALSE)</f>
        <v>1109715.3102760699</v>
      </c>
      <c r="J12" s="21">
        <f>VLOOKUP(B12,RMS!B:E,4,FALSE)</f>
        <v>1098818.3395333299</v>
      </c>
      <c r="K12" s="22">
        <f t="shared" si="1"/>
        <v>0.54802393005229533</v>
      </c>
      <c r="L12" s="22">
        <f t="shared" si="2"/>
        <v>6.6670123487710953E-5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1323039.2925</v>
      </c>
      <c r="F13" s="25">
        <f>VLOOKUP(C13,RA!B17:I46,8,0)</f>
        <v>22732.233199999999</v>
      </c>
      <c r="G13" s="16">
        <f t="shared" si="0"/>
        <v>1300307.0593000001</v>
      </c>
      <c r="H13" s="27">
        <f>RA!J17</f>
        <v>1.7181827727161001</v>
      </c>
      <c r="I13" s="20">
        <f>VLOOKUP(B13,RMS!B:D,3,FALSE)</f>
        <v>1323039.31824103</v>
      </c>
      <c r="J13" s="21">
        <f>VLOOKUP(B13,RMS!B:E,4,FALSE)</f>
        <v>1300307.0600461501</v>
      </c>
      <c r="K13" s="22">
        <f t="shared" si="1"/>
        <v>-2.5741029996424913E-2</v>
      </c>
      <c r="L13" s="22">
        <f t="shared" si="2"/>
        <v>-7.4615003541111946E-4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1599852.7345</v>
      </c>
      <c r="F14" s="25">
        <f>VLOOKUP(C14,RA!B18:I47,8,0)</f>
        <v>215629.8835</v>
      </c>
      <c r="G14" s="16">
        <f t="shared" si="0"/>
        <v>1384222.851</v>
      </c>
      <c r="H14" s="27">
        <f>RA!J18</f>
        <v>13.478108256469699</v>
      </c>
      <c r="I14" s="20">
        <f>VLOOKUP(B14,RMS!B:D,3,FALSE)</f>
        <v>1599853.0044324801</v>
      </c>
      <c r="J14" s="21">
        <f>VLOOKUP(B14,RMS!B:E,4,FALSE)</f>
        <v>1384222.8225350401</v>
      </c>
      <c r="K14" s="22">
        <f t="shared" si="1"/>
        <v>-0.2699324800632894</v>
      </c>
      <c r="L14" s="22">
        <f t="shared" si="2"/>
        <v>2.8464959934353828E-2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888989.17839999998</v>
      </c>
      <c r="F15" s="25">
        <f>VLOOKUP(C15,RA!B19:I48,8,0)</f>
        <v>-30581.062900000001</v>
      </c>
      <c r="G15" s="16">
        <f t="shared" si="0"/>
        <v>919570.24129999999</v>
      </c>
      <c r="H15" s="27">
        <f>RA!J19</f>
        <v>-3.43998145793402</v>
      </c>
      <c r="I15" s="20">
        <f>VLOOKUP(B15,RMS!B:D,3,FALSE)</f>
        <v>888989.13729401701</v>
      </c>
      <c r="J15" s="21">
        <f>VLOOKUP(B15,RMS!B:E,4,FALSE)</f>
        <v>919570.24097777798</v>
      </c>
      <c r="K15" s="22">
        <f t="shared" si="1"/>
        <v>4.110598296392709E-2</v>
      </c>
      <c r="L15" s="22">
        <f t="shared" si="2"/>
        <v>3.2222201116383076E-4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1549283.7520999999</v>
      </c>
      <c r="F16" s="25">
        <f>VLOOKUP(C16,RA!B20:I49,8,0)</f>
        <v>45099.7523</v>
      </c>
      <c r="G16" s="16">
        <f t="shared" si="0"/>
        <v>1504183.9997999999</v>
      </c>
      <c r="H16" s="27">
        <f>RA!J20</f>
        <v>2.9110066015259499</v>
      </c>
      <c r="I16" s="20">
        <f>VLOOKUP(B16,RMS!B:D,3,FALSE)</f>
        <v>1549283.9728000001</v>
      </c>
      <c r="J16" s="21">
        <f>VLOOKUP(B16,RMS!B:E,4,FALSE)</f>
        <v>1504183.9998000001</v>
      </c>
      <c r="K16" s="22">
        <f t="shared" si="1"/>
        <v>-0.22070000017993152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329254.19270000001</v>
      </c>
      <c r="F17" s="25">
        <f>VLOOKUP(C17,RA!B21:I50,8,0)</f>
        <v>38612.837699999996</v>
      </c>
      <c r="G17" s="16">
        <f t="shared" si="0"/>
        <v>290641.35500000004</v>
      </c>
      <c r="H17" s="27">
        <f>RA!J21</f>
        <v>11.7273640111797</v>
      </c>
      <c r="I17" s="20">
        <f>VLOOKUP(B17,RMS!B:D,3,FALSE)</f>
        <v>329253.60015671299</v>
      </c>
      <c r="J17" s="21">
        <f>VLOOKUP(B17,RMS!B:E,4,FALSE)</f>
        <v>290641.35499253502</v>
      </c>
      <c r="K17" s="22">
        <f t="shared" si="1"/>
        <v>0.59254328702809289</v>
      </c>
      <c r="L17" s="22">
        <f t="shared" si="2"/>
        <v>7.465016096830368E-6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1225531.8663999999</v>
      </c>
      <c r="F18" s="25">
        <f>VLOOKUP(C18,RA!B22:I51,8,0)</f>
        <v>42494.625999999997</v>
      </c>
      <c r="G18" s="16">
        <f t="shared" si="0"/>
        <v>1183037.2404</v>
      </c>
      <c r="H18" s="27">
        <f>RA!J22</f>
        <v>3.4674435781770399</v>
      </c>
      <c r="I18" s="20">
        <f>VLOOKUP(B18,RMS!B:D,3,FALSE)</f>
        <v>1225532.7054954499</v>
      </c>
      <c r="J18" s="21">
        <f>VLOOKUP(B18,RMS!B:E,4,FALSE)</f>
        <v>1183037.24146347</v>
      </c>
      <c r="K18" s="22">
        <f t="shared" si="1"/>
        <v>-0.83909545000642538</v>
      </c>
      <c r="L18" s="22">
        <f t="shared" si="2"/>
        <v>-1.0634700302034616E-3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4265826.0034999996</v>
      </c>
      <c r="F19" s="25">
        <f>VLOOKUP(C19,RA!B23:I52,8,0)</f>
        <v>156439.0013</v>
      </c>
      <c r="G19" s="16">
        <f t="shared" si="0"/>
        <v>4109387.0021999995</v>
      </c>
      <c r="H19" s="27">
        <f>RA!J23</f>
        <v>3.6672616551084301</v>
      </c>
      <c r="I19" s="20">
        <f>VLOOKUP(B19,RMS!B:D,3,FALSE)</f>
        <v>4265827.6678042701</v>
      </c>
      <c r="J19" s="21">
        <f>VLOOKUP(B19,RMS!B:E,4,FALSE)</f>
        <v>4109387.0268376102</v>
      </c>
      <c r="K19" s="22">
        <f t="shared" si="1"/>
        <v>-1.6643042704090476</v>
      </c>
      <c r="L19" s="22">
        <f t="shared" si="2"/>
        <v>-2.4637610651552677E-2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290344.97710000002</v>
      </c>
      <c r="F20" s="25">
        <f>VLOOKUP(C20,RA!B24:I53,8,0)</f>
        <v>35640.791299999997</v>
      </c>
      <c r="G20" s="16">
        <f t="shared" si="0"/>
        <v>254704.18580000004</v>
      </c>
      <c r="H20" s="27">
        <f>RA!J24</f>
        <v>12.275325599218</v>
      </c>
      <c r="I20" s="20">
        <f>VLOOKUP(B20,RMS!B:D,3,FALSE)</f>
        <v>290345.07047238498</v>
      </c>
      <c r="J20" s="21">
        <f>VLOOKUP(B20,RMS!B:E,4,FALSE)</f>
        <v>254704.18033515001</v>
      </c>
      <c r="K20" s="22">
        <f t="shared" si="1"/>
        <v>-9.3372384959366173E-2</v>
      </c>
      <c r="L20" s="22">
        <f t="shared" si="2"/>
        <v>5.4648500226903707E-3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274524.62530000001</v>
      </c>
      <c r="F21" s="25">
        <f>VLOOKUP(C21,RA!B25:I54,8,0)</f>
        <v>20737.397000000001</v>
      </c>
      <c r="G21" s="16">
        <f t="shared" si="0"/>
        <v>253787.22830000002</v>
      </c>
      <c r="H21" s="27">
        <f>RA!J25</f>
        <v>7.5539296255620796</v>
      </c>
      <c r="I21" s="20">
        <f>VLOOKUP(B21,RMS!B:D,3,FALSE)</f>
        <v>274524.60377635597</v>
      </c>
      <c r="J21" s="21">
        <f>VLOOKUP(B21,RMS!B:E,4,FALSE)</f>
        <v>253787.224427187</v>
      </c>
      <c r="K21" s="22">
        <f t="shared" si="1"/>
        <v>2.1523644041735679E-2</v>
      </c>
      <c r="L21" s="22">
        <f t="shared" si="2"/>
        <v>3.872813016641885E-3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646471.20539999998</v>
      </c>
      <c r="F22" s="25">
        <f>VLOOKUP(C22,RA!B26:I55,8,0)</f>
        <v>115620.2447</v>
      </c>
      <c r="G22" s="16">
        <f t="shared" si="0"/>
        <v>530850.96069999994</v>
      </c>
      <c r="H22" s="27">
        <f>RA!J26</f>
        <v>17.884825145222202</v>
      </c>
      <c r="I22" s="20">
        <f>VLOOKUP(B22,RMS!B:D,3,FALSE)</f>
        <v>646471.054158921</v>
      </c>
      <c r="J22" s="21">
        <f>VLOOKUP(B22,RMS!B:E,4,FALSE)</f>
        <v>530850.94423698704</v>
      </c>
      <c r="K22" s="22">
        <f t="shared" si="1"/>
        <v>0.15124107897281647</v>
      </c>
      <c r="L22" s="22">
        <f t="shared" si="2"/>
        <v>1.6463012900203466E-2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205072.75080000001</v>
      </c>
      <c r="F23" s="25">
        <f>VLOOKUP(C23,RA!B27:I56,8,0)</f>
        <v>53928.821000000004</v>
      </c>
      <c r="G23" s="16">
        <f t="shared" si="0"/>
        <v>151143.92980000001</v>
      </c>
      <c r="H23" s="27">
        <f>RA!J27</f>
        <v>26.2974094752329</v>
      </c>
      <c r="I23" s="20">
        <f>VLOOKUP(B23,RMS!B:D,3,FALSE)</f>
        <v>205072.53376327801</v>
      </c>
      <c r="J23" s="21">
        <f>VLOOKUP(B23,RMS!B:E,4,FALSE)</f>
        <v>151143.930938732</v>
      </c>
      <c r="K23" s="22">
        <f t="shared" si="1"/>
        <v>0.21703672199510038</v>
      </c>
      <c r="L23" s="22">
        <f t="shared" si="2"/>
        <v>-1.1387319827917963E-3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893200.74910000002</v>
      </c>
      <c r="F24" s="25">
        <f>VLOOKUP(C24,RA!B28:I57,8,0)</f>
        <v>39830.920299999998</v>
      </c>
      <c r="G24" s="16">
        <f t="shared" si="0"/>
        <v>853369.82880000002</v>
      </c>
      <c r="H24" s="27">
        <f>RA!J28</f>
        <v>4.4593469430174704</v>
      </c>
      <c r="I24" s="20">
        <f>VLOOKUP(B24,RMS!B:D,3,FALSE)</f>
        <v>893202.53999468999</v>
      </c>
      <c r="J24" s="21">
        <f>VLOOKUP(B24,RMS!B:E,4,FALSE)</f>
        <v>853369.82198495604</v>
      </c>
      <c r="K24" s="22">
        <f t="shared" si="1"/>
        <v>-1.7908946899697185</v>
      </c>
      <c r="L24" s="22">
        <f t="shared" si="2"/>
        <v>6.8150439765304327E-3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656252.56429999997</v>
      </c>
      <c r="F25" s="25">
        <f>VLOOKUP(C25,RA!B29:I58,8,0)</f>
        <v>86152.230899999995</v>
      </c>
      <c r="G25" s="16">
        <f t="shared" si="0"/>
        <v>570100.3334</v>
      </c>
      <c r="H25" s="27">
        <f>RA!J29</f>
        <v>13.1279076969239</v>
      </c>
      <c r="I25" s="20">
        <f>VLOOKUP(B25,RMS!B:D,3,FALSE)</f>
        <v>656252.61494778795</v>
      </c>
      <c r="J25" s="21">
        <f>VLOOKUP(B25,RMS!B:E,4,FALSE)</f>
        <v>570100.12417671503</v>
      </c>
      <c r="K25" s="22">
        <f t="shared" si="1"/>
        <v>-5.0647787982597947E-2</v>
      </c>
      <c r="L25" s="22">
        <f t="shared" si="2"/>
        <v>0.20922328496817499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1148790.1243</v>
      </c>
      <c r="F26" s="25">
        <f>VLOOKUP(C26,RA!B30:I59,8,0)</f>
        <v>132335.4466</v>
      </c>
      <c r="G26" s="16">
        <f t="shared" si="0"/>
        <v>1016454.6777</v>
      </c>
      <c r="H26" s="27">
        <f>RA!J30</f>
        <v>11.519549463452901</v>
      </c>
      <c r="I26" s="20">
        <f>VLOOKUP(B26,RMS!B:D,3,FALSE)</f>
        <v>1148790.1568380501</v>
      </c>
      <c r="J26" s="21">
        <f>VLOOKUP(B26,RMS!B:E,4,FALSE)</f>
        <v>1016454.62440222</v>
      </c>
      <c r="K26" s="22">
        <f t="shared" si="1"/>
        <v>-3.2538050087168813E-2</v>
      </c>
      <c r="L26" s="22">
        <f t="shared" si="2"/>
        <v>5.3297779988497496E-2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2292211.1614000001</v>
      </c>
      <c r="F27" s="25">
        <f>VLOOKUP(C27,RA!B31:I60,8,0)</f>
        <v>-96402.008199999997</v>
      </c>
      <c r="G27" s="16">
        <f t="shared" si="0"/>
        <v>2388613.1696000001</v>
      </c>
      <c r="H27" s="27">
        <f>RA!J31</f>
        <v>-4.2056338361567498</v>
      </c>
      <c r="I27" s="20">
        <f>VLOOKUP(B27,RMS!B:D,3,FALSE)</f>
        <v>2292211.4146362799</v>
      </c>
      <c r="J27" s="21">
        <f>VLOOKUP(B27,RMS!B:E,4,FALSE)</f>
        <v>2388612.8076309701</v>
      </c>
      <c r="K27" s="22">
        <f t="shared" si="1"/>
        <v>-0.25323627982288599</v>
      </c>
      <c r="L27" s="22">
        <f t="shared" si="2"/>
        <v>0.36196902999654412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102585.209</v>
      </c>
      <c r="F28" s="25">
        <f>VLOOKUP(C28,RA!B32:I61,8,0)</f>
        <v>22558.991000000002</v>
      </c>
      <c r="G28" s="16">
        <f t="shared" si="0"/>
        <v>80026.217999999993</v>
      </c>
      <c r="H28" s="27">
        <f>RA!J32</f>
        <v>21.9904908513663</v>
      </c>
      <c r="I28" s="20">
        <f>VLOOKUP(B28,RMS!B:D,3,FALSE)</f>
        <v>102585.15272627601</v>
      </c>
      <c r="J28" s="21">
        <f>VLOOKUP(B28,RMS!B:E,4,FALSE)</f>
        <v>80026.224801104603</v>
      </c>
      <c r="K28" s="22">
        <f t="shared" si="1"/>
        <v>5.6273723996127956E-2</v>
      </c>
      <c r="L28" s="22">
        <f t="shared" si="2"/>
        <v>-6.8011046096216887E-3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166063.30729999999</v>
      </c>
      <c r="F30" s="25">
        <f>VLOOKUP(C30,RA!B34:I64,8,0)</f>
        <v>22596.4473</v>
      </c>
      <c r="G30" s="16">
        <f t="shared" si="0"/>
        <v>143466.85999999999</v>
      </c>
      <c r="H30" s="27">
        <f>RA!J34</f>
        <v>13.6071283099153</v>
      </c>
      <c r="I30" s="20">
        <f>VLOOKUP(B30,RMS!B:D,3,FALSE)</f>
        <v>166063.3064</v>
      </c>
      <c r="J30" s="21">
        <f>VLOOKUP(B30,RMS!B:E,4,FALSE)</f>
        <v>143466.85690000001</v>
      </c>
      <c r="K30" s="22">
        <f t="shared" si="1"/>
        <v>8.9999998454004526E-4</v>
      </c>
      <c r="L30" s="22">
        <f t="shared" si="2"/>
        <v>3.0999999726191163E-3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10646.0861</v>
      </c>
      <c r="F31" s="25">
        <f>VLOOKUP(C31,RA!B35:I65,8,0)</f>
        <v>45.846299999999999</v>
      </c>
      <c r="G31" s="16">
        <f t="shared" si="0"/>
        <v>10600.239800000001</v>
      </c>
      <c r="H31" s="27">
        <f>RA!J35</f>
        <v>0.43063995133385202</v>
      </c>
      <c r="I31" s="20">
        <f>VLOOKUP(B31,RMS!B:D,3,FALSE)</f>
        <v>10646.091700000001</v>
      </c>
      <c r="J31" s="21">
        <f>VLOOKUP(B31,RMS!B:E,4,FALSE)</f>
        <v>10600.239600000001</v>
      </c>
      <c r="K31" s="22">
        <f t="shared" si="1"/>
        <v>-5.6000000004132744E-3</v>
      </c>
      <c r="L31" s="22">
        <f t="shared" si="2"/>
        <v>2.0000000040454324E-4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439116.34</v>
      </c>
      <c r="F32" s="25">
        <f>VLOOKUP(C32,RA!B34:I65,8,0)</f>
        <v>-11359.14</v>
      </c>
      <c r="G32" s="16">
        <f t="shared" si="0"/>
        <v>450475.48000000004</v>
      </c>
      <c r="H32" s="27">
        <f>RA!J34</f>
        <v>13.6071283099153</v>
      </c>
      <c r="I32" s="20">
        <f>VLOOKUP(B32,RMS!B:D,3,FALSE)</f>
        <v>439116.34</v>
      </c>
      <c r="J32" s="21">
        <f>VLOOKUP(B32,RMS!B:E,4,FALSE)</f>
        <v>450475.48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896842.01</v>
      </c>
      <c r="F33" s="25">
        <f>VLOOKUP(C33,RA!B34:I65,8,0)</f>
        <v>-167684.29</v>
      </c>
      <c r="G33" s="16">
        <f t="shared" si="0"/>
        <v>1064526.3</v>
      </c>
      <c r="H33" s="27">
        <f>RA!J34</f>
        <v>13.6071283099153</v>
      </c>
      <c r="I33" s="20">
        <f>VLOOKUP(B33,RMS!B:D,3,FALSE)</f>
        <v>896842.01</v>
      </c>
      <c r="J33" s="21">
        <f>VLOOKUP(B33,RMS!B:E,4,FALSE)</f>
        <v>1064526.3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1322171.1299999999</v>
      </c>
      <c r="F34" s="25">
        <f>VLOOKUP(C34,RA!B34:I66,8,0)</f>
        <v>-109929.07</v>
      </c>
      <c r="G34" s="16">
        <f t="shared" si="0"/>
        <v>1432100.2</v>
      </c>
      <c r="H34" s="27">
        <f>RA!J35</f>
        <v>0.43063995133385202</v>
      </c>
      <c r="I34" s="20">
        <f>VLOOKUP(B34,RMS!B:D,3,FALSE)</f>
        <v>1322171.1299999999</v>
      </c>
      <c r="J34" s="21">
        <f>VLOOKUP(B34,RMS!B:E,4,FALSE)</f>
        <v>1432100.2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650471.31000000006</v>
      </c>
      <c r="F35" s="25">
        <f>VLOOKUP(C35,RA!B34:I67,8,0)</f>
        <v>-165064.69</v>
      </c>
      <c r="G35" s="16">
        <f t="shared" si="0"/>
        <v>815536</v>
      </c>
      <c r="H35" s="27">
        <f>RA!J34</f>
        <v>13.6071283099153</v>
      </c>
      <c r="I35" s="20">
        <f>VLOOKUP(B35,RMS!B:D,3,FALSE)</f>
        <v>650471.31000000006</v>
      </c>
      <c r="J35" s="21">
        <f>VLOOKUP(B35,RMS!B:E,4,FALSE)</f>
        <v>815536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0.08</v>
      </c>
      <c r="F36" s="25">
        <f>VLOOKUP(C36,RA!B35:I68,8,0)</f>
        <v>-717.9</v>
      </c>
      <c r="G36" s="16">
        <f t="shared" si="0"/>
        <v>717.98</v>
      </c>
      <c r="H36" s="27">
        <f>RA!J35</f>
        <v>0.43063995133385202</v>
      </c>
      <c r="I36" s="20">
        <f>VLOOKUP(B36,RMS!B:D,3,FALSE)</f>
        <v>0.08</v>
      </c>
      <c r="J36" s="21">
        <f>VLOOKUP(B36,RMS!B:E,4,FALSE)</f>
        <v>717.98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115364.9574</v>
      </c>
      <c r="F37" s="25">
        <f>VLOOKUP(C37,RA!B8:I68,8,0)</f>
        <v>5732.6598000000004</v>
      </c>
      <c r="G37" s="16">
        <f t="shared" si="0"/>
        <v>109632.29760000001</v>
      </c>
      <c r="H37" s="27">
        <f>RA!J35</f>
        <v>0.43063995133385202</v>
      </c>
      <c r="I37" s="20">
        <f>VLOOKUP(B37,RMS!B:D,3,FALSE)</f>
        <v>115364.957264957</v>
      </c>
      <c r="J37" s="21">
        <f>VLOOKUP(B37,RMS!B:E,4,FALSE)</f>
        <v>109632.299145299</v>
      </c>
      <c r="K37" s="22">
        <f t="shared" si="1"/>
        <v>1.3504299568012357E-4</v>
      </c>
      <c r="L37" s="22">
        <f t="shared" si="2"/>
        <v>-1.5452989900950342E-3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583097.22750000004</v>
      </c>
      <c r="F38" s="25">
        <f>VLOOKUP(C38,RA!B8:I69,8,0)</f>
        <v>19700.412499999999</v>
      </c>
      <c r="G38" s="16">
        <f t="shared" si="0"/>
        <v>563396.81500000006</v>
      </c>
      <c r="H38" s="27">
        <f>RA!J36</f>
        <v>-2.5868178806555</v>
      </c>
      <c r="I38" s="20">
        <f>VLOOKUP(B38,RMS!B:D,3,FALSE)</f>
        <v>583097.22268119699</v>
      </c>
      <c r="J38" s="21">
        <f>VLOOKUP(B38,RMS!B:E,4,FALSE)</f>
        <v>563396.81182820501</v>
      </c>
      <c r="K38" s="22">
        <f t="shared" si="1"/>
        <v>4.8188030486926436E-3</v>
      </c>
      <c r="L38" s="22">
        <f t="shared" si="2"/>
        <v>3.1717950478196144E-3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283608.64</v>
      </c>
      <c r="F39" s="25">
        <f>VLOOKUP(C39,RA!B9:I70,8,0)</f>
        <v>-83334.78</v>
      </c>
      <c r="G39" s="16">
        <f t="shared" si="0"/>
        <v>366943.42000000004</v>
      </c>
      <c r="H39" s="27">
        <f>RA!J37</f>
        <v>-18.697193946122098</v>
      </c>
      <c r="I39" s="20">
        <f>VLOOKUP(B39,RMS!B:D,3,FALSE)</f>
        <v>283608.64</v>
      </c>
      <c r="J39" s="21">
        <f>VLOOKUP(B39,RMS!B:E,4,FALSE)</f>
        <v>366943.42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195385.48</v>
      </c>
      <c r="F40" s="25">
        <f>VLOOKUP(C40,RA!B10:I71,8,0)</f>
        <v>8405.67</v>
      </c>
      <c r="G40" s="16">
        <f t="shared" si="0"/>
        <v>186979.81</v>
      </c>
      <c r="H40" s="27">
        <f>RA!J38</f>
        <v>-8.3142845510474892</v>
      </c>
      <c r="I40" s="20">
        <f>VLOOKUP(B40,RMS!B:D,3,FALSE)</f>
        <v>195385.48</v>
      </c>
      <c r="J40" s="21">
        <f>VLOOKUP(B40,RMS!B:E,4,FALSE)</f>
        <v>186979.81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-25.376167628361699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29411.224600000001</v>
      </c>
      <c r="F42" s="25">
        <f>VLOOKUP(C42,RA!B8:I72,8,0)</f>
        <v>4698.6067000000003</v>
      </c>
      <c r="G42" s="16">
        <f t="shared" si="0"/>
        <v>24712.617900000001</v>
      </c>
      <c r="H42" s="27">
        <f>RA!J39</f>
        <v>-25.376167628361699</v>
      </c>
      <c r="I42" s="20">
        <f>VLOOKUP(B42,RMS!B:D,3,FALSE)</f>
        <v>29411.224566976802</v>
      </c>
      <c r="J42" s="21">
        <f>VLOOKUP(B42,RMS!B:E,4,FALSE)</f>
        <v>24712.617820134601</v>
      </c>
      <c r="K42" s="22">
        <f t="shared" si="1"/>
        <v>3.3023199648596346E-5</v>
      </c>
      <c r="L42" s="22">
        <f t="shared" si="2"/>
        <v>7.9865400039125234E-5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25337662.477400001</v>
      </c>
      <c r="E7" s="53">
        <v>22149424.133099999</v>
      </c>
      <c r="F7" s="54">
        <v>114.39422679859</v>
      </c>
      <c r="G7" s="53">
        <v>35173731.160599999</v>
      </c>
      <c r="H7" s="54">
        <v>-27.9642459262835</v>
      </c>
      <c r="I7" s="53">
        <v>748137.82380000001</v>
      </c>
      <c r="J7" s="54">
        <v>2.95267104638127</v>
      </c>
      <c r="K7" s="53">
        <v>407617.63620000001</v>
      </c>
      <c r="L7" s="54">
        <v>1.1588694822816901</v>
      </c>
      <c r="M7" s="54">
        <v>0.83539120332104999</v>
      </c>
      <c r="N7" s="53">
        <v>610254191.80859995</v>
      </c>
      <c r="O7" s="53">
        <v>4057746927.5963001</v>
      </c>
      <c r="P7" s="53">
        <v>911529</v>
      </c>
      <c r="Q7" s="53">
        <v>981479</v>
      </c>
      <c r="R7" s="54">
        <v>-7.1269991512808799</v>
      </c>
      <c r="S7" s="53">
        <v>27.796880271938701</v>
      </c>
      <c r="T7" s="53">
        <v>26.601974093077899</v>
      </c>
      <c r="U7" s="55">
        <v>4.2987060676268296</v>
      </c>
    </row>
    <row r="8" spans="1:23" ht="12" thickBot="1">
      <c r="A8" s="81">
        <v>42551</v>
      </c>
      <c r="B8" s="69" t="s">
        <v>6</v>
      </c>
      <c r="C8" s="70"/>
      <c r="D8" s="56">
        <v>913190.5551</v>
      </c>
      <c r="E8" s="56">
        <v>1231479.2827999999</v>
      </c>
      <c r="F8" s="57">
        <v>74.153951906010903</v>
      </c>
      <c r="G8" s="56">
        <v>1091223.6947000001</v>
      </c>
      <c r="H8" s="57">
        <v>-16.314999432718999</v>
      </c>
      <c r="I8" s="56">
        <v>111755.3579</v>
      </c>
      <c r="J8" s="57">
        <v>12.237901199904799</v>
      </c>
      <c r="K8" s="56">
        <v>150020.07870000001</v>
      </c>
      <c r="L8" s="57">
        <v>13.747875841464699</v>
      </c>
      <c r="M8" s="57">
        <v>-0.25506399631024901</v>
      </c>
      <c r="N8" s="56">
        <v>19652354.801199999</v>
      </c>
      <c r="O8" s="56">
        <v>145109067.57100001</v>
      </c>
      <c r="P8" s="56">
        <v>21972</v>
      </c>
      <c r="Q8" s="56">
        <v>33602</v>
      </c>
      <c r="R8" s="57">
        <v>-34.6110350574371</v>
      </c>
      <c r="S8" s="56">
        <v>41.561558123975999</v>
      </c>
      <c r="T8" s="56">
        <v>48.1108294446759</v>
      </c>
      <c r="U8" s="58">
        <v>-15.758002385675301</v>
      </c>
    </row>
    <row r="9" spans="1:23" ht="12" thickBot="1">
      <c r="A9" s="82"/>
      <c r="B9" s="69" t="s">
        <v>7</v>
      </c>
      <c r="C9" s="70"/>
      <c r="D9" s="56">
        <v>81038.198399999994</v>
      </c>
      <c r="E9" s="56">
        <v>150892.93479999999</v>
      </c>
      <c r="F9" s="57">
        <v>53.705760649040002</v>
      </c>
      <c r="G9" s="56">
        <v>209837.02110000001</v>
      </c>
      <c r="H9" s="57">
        <v>-61.380409436245102</v>
      </c>
      <c r="I9" s="56">
        <v>17653.186099999999</v>
      </c>
      <c r="J9" s="57">
        <v>21.783784003766801</v>
      </c>
      <c r="K9" s="56">
        <v>26101.4234</v>
      </c>
      <c r="L9" s="57">
        <v>12.4389029462828</v>
      </c>
      <c r="M9" s="57">
        <v>-0.32366960109922599</v>
      </c>
      <c r="N9" s="56">
        <v>2805509.8725999999</v>
      </c>
      <c r="O9" s="56">
        <v>20407411.074900001</v>
      </c>
      <c r="P9" s="56">
        <v>4480</v>
      </c>
      <c r="Q9" s="56">
        <v>5433</v>
      </c>
      <c r="R9" s="57">
        <v>-17.5409534327259</v>
      </c>
      <c r="S9" s="56">
        <v>18.0888835714286</v>
      </c>
      <c r="T9" s="56">
        <v>21.4689289711025</v>
      </c>
      <c r="U9" s="58">
        <v>-18.685760159420401</v>
      </c>
    </row>
    <row r="10" spans="1:23" ht="12" thickBot="1">
      <c r="A10" s="82"/>
      <c r="B10" s="69" t="s">
        <v>8</v>
      </c>
      <c r="C10" s="70"/>
      <c r="D10" s="56">
        <v>162508.80059999999</v>
      </c>
      <c r="E10" s="56">
        <v>198146.14259999999</v>
      </c>
      <c r="F10" s="57">
        <v>82.014617326191598</v>
      </c>
      <c r="G10" s="56">
        <v>177691.78630000001</v>
      </c>
      <c r="H10" s="57">
        <v>-8.5445624787441403</v>
      </c>
      <c r="I10" s="56">
        <v>37660.348299999998</v>
      </c>
      <c r="J10" s="57">
        <v>23.1743438884257</v>
      </c>
      <c r="K10" s="56">
        <v>45825.747300000003</v>
      </c>
      <c r="L10" s="57">
        <v>25.789457269922199</v>
      </c>
      <c r="M10" s="57">
        <v>-0.178183651791752</v>
      </c>
      <c r="N10" s="56">
        <v>5454256.0164999999</v>
      </c>
      <c r="O10" s="56">
        <v>36281926.389399998</v>
      </c>
      <c r="P10" s="56">
        <v>93324</v>
      </c>
      <c r="Q10" s="56">
        <v>99107</v>
      </c>
      <c r="R10" s="57">
        <v>-5.8351075100648799</v>
      </c>
      <c r="S10" s="56">
        <v>1.74133985469976</v>
      </c>
      <c r="T10" s="56">
        <v>2.2576801860615299</v>
      </c>
      <c r="U10" s="58">
        <v>-29.6518987932314</v>
      </c>
    </row>
    <row r="11" spans="1:23" ht="12" thickBot="1">
      <c r="A11" s="82"/>
      <c r="B11" s="69" t="s">
        <v>9</v>
      </c>
      <c r="C11" s="70"/>
      <c r="D11" s="56">
        <v>48200.075700000001</v>
      </c>
      <c r="E11" s="56">
        <v>87507.349499999997</v>
      </c>
      <c r="F11" s="57">
        <v>55.081174296108699</v>
      </c>
      <c r="G11" s="56">
        <v>83063.331200000001</v>
      </c>
      <c r="H11" s="57">
        <v>-41.971896619527797</v>
      </c>
      <c r="I11" s="56">
        <v>11340.4097</v>
      </c>
      <c r="J11" s="57">
        <v>23.527784003044601</v>
      </c>
      <c r="K11" s="56">
        <v>17932.4781</v>
      </c>
      <c r="L11" s="57">
        <v>21.588922381191502</v>
      </c>
      <c r="M11" s="57">
        <v>-0.36760498818063497</v>
      </c>
      <c r="N11" s="56">
        <v>2117009.9032000001</v>
      </c>
      <c r="O11" s="56">
        <v>12277280.6249</v>
      </c>
      <c r="P11" s="56">
        <v>2353</v>
      </c>
      <c r="Q11" s="56">
        <v>3800</v>
      </c>
      <c r="R11" s="57">
        <v>-38.078947368421098</v>
      </c>
      <c r="S11" s="56">
        <v>20.4845200594985</v>
      </c>
      <c r="T11" s="56">
        <v>27.528594447368398</v>
      </c>
      <c r="U11" s="58">
        <v>-34.3873049864482</v>
      </c>
    </row>
    <row r="12" spans="1:23" ht="12" thickBot="1">
      <c r="A12" s="82"/>
      <c r="B12" s="69" t="s">
        <v>10</v>
      </c>
      <c r="C12" s="70"/>
      <c r="D12" s="56">
        <v>183868.41680000001</v>
      </c>
      <c r="E12" s="56">
        <v>312551.11210000003</v>
      </c>
      <c r="F12" s="57">
        <v>58.828271499213798</v>
      </c>
      <c r="G12" s="56">
        <v>526789.59230000002</v>
      </c>
      <c r="H12" s="57">
        <v>-65.096421894514293</v>
      </c>
      <c r="I12" s="56">
        <v>23697.243399999999</v>
      </c>
      <c r="J12" s="57">
        <v>12.8881532850616</v>
      </c>
      <c r="K12" s="56">
        <v>10994.664000000001</v>
      </c>
      <c r="L12" s="57">
        <v>2.0871072930648702</v>
      </c>
      <c r="M12" s="57">
        <v>1.15534039057492</v>
      </c>
      <c r="N12" s="56">
        <v>9742790.0064000003</v>
      </c>
      <c r="O12" s="56">
        <v>44650681.608800001</v>
      </c>
      <c r="P12" s="56">
        <v>1880</v>
      </c>
      <c r="Q12" s="56">
        <v>5884</v>
      </c>
      <c r="R12" s="57">
        <v>-68.048946295037396</v>
      </c>
      <c r="S12" s="56">
        <v>97.802349361702099</v>
      </c>
      <c r="T12" s="56">
        <v>127.25846583956501</v>
      </c>
      <c r="U12" s="58">
        <v>-30.118005007144902</v>
      </c>
    </row>
    <row r="13" spans="1:23" ht="12" thickBot="1">
      <c r="A13" s="82"/>
      <c r="B13" s="69" t="s">
        <v>11</v>
      </c>
      <c r="C13" s="70"/>
      <c r="D13" s="56">
        <v>229329.10870000001</v>
      </c>
      <c r="E13" s="56">
        <v>371319.03269999998</v>
      </c>
      <c r="F13" s="57">
        <v>61.760666301552597</v>
      </c>
      <c r="G13" s="56">
        <v>450063.10570000001</v>
      </c>
      <c r="H13" s="57">
        <v>-49.045121496169799</v>
      </c>
      <c r="I13" s="56">
        <v>69776.938299999994</v>
      </c>
      <c r="J13" s="57">
        <v>30.426551036431999</v>
      </c>
      <c r="K13" s="56">
        <v>79631.229600000006</v>
      </c>
      <c r="L13" s="57">
        <v>17.693347575368701</v>
      </c>
      <c r="M13" s="57">
        <v>-0.12374907871572099</v>
      </c>
      <c r="N13" s="56">
        <v>8197316.3676000005</v>
      </c>
      <c r="O13" s="56">
        <v>62769263.391800001</v>
      </c>
      <c r="P13" s="56">
        <v>9785</v>
      </c>
      <c r="Q13" s="56">
        <v>14829</v>
      </c>
      <c r="R13" s="57">
        <v>-34.014431182143099</v>
      </c>
      <c r="S13" s="56">
        <v>23.436802115482902</v>
      </c>
      <c r="T13" s="56">
        <v>36.935622658304702</v>
      </c>
      <c r="U13" s="58">
        <v>-57.596682671584098</v>
      </c>
    </row>
    <row r="14" spans="1:23" ht="12" thickBot="1">
      <c r="A14" s="82"/>
      <c r="B14" s="69" t="s">
        <v>12</v>
      </c>
      <c r="C14" s="70"/>
      <c r="D14" s="56">
        <v>144609.5239</v>
      </c>
      <c r="E14" s="56">
        <v>226778.60329999999</v>
      </c>
      <c r="F14" s="57">
        <v>63.7668288787807</v>
      </c>
      <c r="G14" s="56">
        <v>218861.62169999999</v>
      </c>
      <c r="H14" s="57">
        <v>-33.926504438397899</v>
      </c>
      <c r="I14" s="56">
        <v>27663.0013</v>
      </c>
      <c r="J14" s="57">
        <v>19.129446355918699</v>
      </c>
      <c r="K14" s="56">
        <v>40817.896000000001</v>
      </c>
      <c r="L14" s="57">
        <v>18.650093005319299</v>
      </c>
      <c r="M14" s="57">
        <v>-0.32228252774224297</v>
      </c>
      <c r="N14" s="56">
        <v>4017471.3553999998</v>
      </c>
      <c r="O14" s="56">
        <v>28572884.063999999</v>
      </c>
      <c r="P14" s="56">
        <v>2348</v>
      </c>
      <c r="Q14" s="56">
        <v>2639</v>
      </c>
      <c r="R14" s="57">
        <v>-11.026904130352399</v>
      </c>
      <c r="S14" s="56">
        <v>61.588383262350902</v>
      </c>
      <c r="T14" s="56">
        <v>45.789921144372897</v>
      </c>
      <c r="U14" s="58">
        <v>25.651691570926001</v>
      </c>
    </row>
    <row r="15" spans="1:23" ht="12" thickBot="1">
      <c r="A15" s="82"/>
      <c r="B15" s="69" t="s">
        <v>13</v>
      </c>
      <c r="C15" s="70"/>
      <c r="D15" s="56">
        <v>81793.760200000004</v>
      </c>
      <c r="E15" s="56">
        <v>153409.19330000001</v>
      </c>
      <c r="F15" s="57">
        <v>53.317378470303197</v>
      </c>
      <c r="G15" s="56">
        <v>187588.32060000001</v>
      </c>
      <c r="H15" s="57">
        <v>-56.397200029093902</v>
      </c>
      <c r="I15" s="56">
        <v>13773.941800000001</v>
      </c>
      <c r="J15" s="57">
        <v>16.839844220781998</v>
      </c>
      <c r="K15" s="56">
        <v>28358.353200000001</v>
      </c>
      <c r="L15" s="57">
        <v>15.1173341225594</v>
      </c>
      <c r="M15" s="57">
        <v>-0.51428978605146902</v>
      </c>
      <c r="N15" s="56">
        <v>3546346.8547</v>
      </c>
      <c r="O15" s="56">
        <v>24020768.122499999</v>
      </c>
      <c r="P15" s="56">
        <v>4250</v>
      </c>
      <c r="Q15" s="56">
        <v>6430</v>
      </c>
      <c r="R15" s="57">
        <v>-33.903576982892702</v>
      </c>
      <c r="S15" s="56">
        <v>19.2455906352941</v>
      </c>
      <c r="T15" s="56">
        <v>25.820942503887998</v>
      </c>
      <c r="U15" s="58">
        <v>-34.165497922082402</v>
      </c>
    </row>
    <row r="16" spans="1:23" ht="12" thickBot="1">
      <c r="A16" s="82"/>
      <c r="B16" s="69" t="s">
        <v>14</v>
      </c>
      <c r="C16" s="70"/>
      <c r="D16" s="56">
        <v>1109715.8583</v>
      </c>
      <c r="E16" s="56">
        <v>1204572.4095000001</v>
      </c>
      <c r="F16" s="57">
        <v>92.125292721973096</v>
      </c>
      <c r="G16" s="56">
        <v>2019460.0792</v>
      </c>
      <c r="H16" s="57">
        <v>-45.0488836234084</v>
      </c>
      <c r="I16" s="56">
        <v>10897.518700000001</v>
      </c>
      <c r="J16" s="57">
        <v>0.98200981976541002</v>
      </c>
      <c r="K16" s="56">
        <v>-192832.66880000001</v>
      </c>
      <c r="L16" s="57">
        <v>-9.5487239775687893</v>
      </c>
      <c r="M16" s="57">
        <v>-1.05651282413823</v>
      </c>
      <c r="N16" s="56">
        <v>33993121.4419</v>
      </c>
      <c r="O16" s="56">
        <v>206387275.34459999</v>
      </c>
      <c r="P16" s="56">
        <v>51446</v>
      </c>
      <c r="Q16" s="56">
        <v>55574</v>
      </c>
      <c r="R16" s="57">
        <v>-7.42793392593659</v>
      </c>
      <c r="S16" s="56">
        <v>21.570498353613502</v>
      </c>
      <c r="T16" s="56">
        <v>25.199258638931902</v>
      </c>
      <c r="U16" s="58">
        <v>-16.8227929917553</v>
      </c>
    </row>
    <row r="17" spans="1:21" ht="12" thickBot="1">
      <c r="A17" s="82"/>
      <c r="B17" s="69" t="s">
        <v>15</v>
      </c>
      <c r="C17" s="70"/>
      <c r="D17" s="56">
        <v>1323039.2925</v>
      </c>
      <c r="E17" s="56">
        <v>973193.65729999996</v>
      </c>
      <c r="F17" s="57">
        <v>135.94820337923301</v>
      </c>
      <c r="G17" s="56">
        <v>1054938.5599</v>
      </c>
      <c r="H17" s="57">
        <v>25.413871744854401</v>
      </c>
      <c r="I17" s="56">
        <v>22732.233199999999</v>
      </c>
      <c r="J17" s="57">
        <v>1.7181827727161001</v>
      </c>
      <c r="K17" s="56">
        <v>64424.2958</v>
      </c>
      <c r="L17" s="57">
        <v>6.1069239715824697</v>
      </c>
      <c r="M17" s="57">
        <v>-0.64714813072120503</v>
      </c>
      <c r="N17" s="56">
        <v>24803257.388</v>
      </c>
      <c r="O17" s="56">
        <v>223177408.02489999</v>
      </c>
      <c r="P17" s="56">
        <v>11229</v>
      </c>
      <c r="Q17" s="56">
        <v>14854</v>
      </c>
      <c r="R17" s="57">
        <v>-24.404200888649498</v>
      </c>
      <c r="S17" s="56">
        <v>117.823429735506</v>
      </c>
      <c r="T17" s="56">
        <v>52.110449151743602</v>
      </c>
      <c r="U17" s="58">
        <v>55.772422116108103</v>
      </c>
    </row>
    <row r="18" spans="1:21" ht="12" customHeight="1" thickBot="1">
      <c r="A18" s="82"/>
      <c r="B18" s="69" t="s">
        <v>16</v>
      </c>
      <c r="C18" s="70"/>
      <c r="D18" s="56">
        <v>1599852.7345</v>
      </c>
      <c r="E18" s="56">
        <v>1927219.0589000001</v>
      </c>
      <c r="F18" s="57">
        <v>83.013538451261894</v>
      </c>
      <c r="G18" s="56">
        <v>2882825.5197999999</v>
      </c>
      <c r="H18" s="57">
        <v>-44.504004022727301</v>
      </c>
      <c r="I18" s="56">
        <v>215629.8835</v>
      </c>
      <c r="J18" s="57">
        <v>13.478108256469699</v>
      </c>
      <c r="K18" s="56">
        <v>-86799.089699999997</v>
      </c>
      <c r="L18" s="57">
        <v>-3.0109033343794498</v>
      </c>
      <c r="M18" s="57">
        <v>-3.4842413007471902</v>
      </c>
      <c r="N18" s="56">
        <v>48428603.384800002</v>
      </c>
      <c r="O18" s="56">
        <v>427223112.35780001</v>
      </c>
      <c r="P18" s="56">
        <v>76117</v>
      </c>
      <c r="Q18" s="56">
        <v>81337</v>
      </c>
      <c r="R18" s="57">
        <v>-6.4177434623848999</v>
      </c>
      <c r="S18" s="56">
        <v>21.018336698766401</v>
      </c>
      <c r="T18" s="56">
        <v>22.406653254976199</v>
      </c>
      <c r="U18" s="58">
        <v>-6.60526366147388</v>
      </c>
    </row>
    <row r="19" spans="1:21" ht="12" customHeight="1" thickBot="1">
      <c r="A19" s="82"/>
      <c r="B19" s="69" t="s">
        <v>17</v>
      </c>
      <c r="C19" s="70"/>
      <c r="D19" s="56">
        <v>888989.17839999998</v>
      </c>
      <c r="E19" s="56">
        <v>617036.47109999997</v>
      </c>
      <c r="F19" s="57">
        <v>144.07400859388201</v>
      </c>
      <c r="G19" s="56">
        <v>1112152.581</v>
      </c>
      <c r="H19" s="57">
        <v>-20.0658980082878</v>
      </c>
      <c r="I19" s="56">
        <v>-30581.062900000001</v>
      </c>
      <c r="J19" s="57">
        <v>-3.43998145793402</v>
      </c>
      <c r="K19" s="56">
        <v>-57766.595399999998</v>
      </c>
      <c r="L19" s="57">
        <v>-5.1941250136792201</v>
      </c>
      <c r="M19" s="57">
        <v>-0.470609914116559</v>
      </c>
      <c r="N19" s="56">
        <v>16341864.659299999</v>
      </c>
      <c r="O19" s="56">
        <v>127010141.81919999</v>
      </c>
      <c r="P19" s="56">
        <v>8879</v>
      </c>
      <c r="Q19" s="56">
        <v>9419</v>
      </c>
      <c r="R19" s="57">
        <v>-5.7330926849984101</v>
      </c>
      <c r="S19" s="56">
        <v>100.122669039306</v>
      </c>
      <c r="T19" s="56">
        <v>60.4050871005415</v>
      </c>
      <c r="U19" s="58">
        <v>39.6689204551393</v>
      </c>
    </row>
    <row r="20" spans="1:21" ht="12" thickBot="1">
      <c r="A20" s="82"/>
      <c r="B20" s="69" t="s">
        <v>18</v>
      </c>
      <c r="C20" s="70"/>
      <c r="D20" s="56">
        <v>1549283.7520999999</v>
      </c>
      <c r="E20" s="56">
        <v>1073035.9391999999</v>
      </c>
      <c r="F20" s="57">
        <v>144.383211736139</v>
      </c>
      <c r="G20" s="56">
        <v>2543424.4029999999</v>
      </c>
      <c r="H20" s="57">
        <v>-39.0866994013032</v>
      </c>
      <c r="I20" s="56">
        <v>45099.7523</v>
      </c>
      <c r="J20" s="57">
        <v>2.9110066015259499</v>
      </c>
      <c r="K20" s="56">
        <v>85837.133600000001</v>
      </c>
      <c r="L20" s="57">
        <v>3.3748647492236898</v>
      </c>
      <c r="M20" s="57">
        <v>-0.47458925515658201</v>
      </c>
      <c r="N20" s="56">
        <v>33899315.104699999</v>
      </c>
      <c r="O20" s="56">
        <v>230622202.8328</v>
      </c>
      <c r="P20" s="56">
        <v>41238</v>
      </c>
      <c r="Q20" s="56">
        <v>43479</v>
      </c>
      <c r="R20" s="57">
        <v>-5.1542123783895697</v>
      </c>
      <c r="S20" s="56">
        <v>37.569323247975198</v>
      </c>
      <c r="T20" s="56">
        <v>31.610131065571899</v>
      </c>
      <c r="U20" s="58">
        <v>15.8618566085682</v>
      </c>
    </row>
    <row r="21" spans="1:21" ht="12" customHeight="1" thickBot="1">
      <c r="A21" s="82"/>
      <c r="B21" s="69" t="s">
        <v>19</v>
      </c>
      <c r="C21" s="70"/>
      <c r="D21" s="56">
        <v>329254.19270000001</v>
      </c>
      <c r="E21" s="56">
        <v>422381.93180000002</v>
      </c>
      <c r="F21" s="57">
        <v>77.951770166130999</v>
      </c>
      <c r="G21" s="56">
        <v>566859.47140000004</v>
      </c>
      <c r="H21" s="57">
        <v>-41.916081619519403</v>
      </c>
      <c r="I21" s="56">
        <v>38612.837699999996</v>
      </c>
      <c r="J21" s="57">
        <v>11.7273640111797</v>
      </c>
      <c r="K21" s="56">
        <v>24687.5252</v>
      </c>
      <c r="L21" s="57">
        <v>4.3551402853035199</v>
      </c>
      <c r="M21" s="57">
        <v>0.56406271536686903</v>
      </c>
      <c r="N21" s="56">
        <v>9461113.2032999992</v>
      </c>
      <c r="O21" s="56">
        <v>76823805.178900003</v>
      </c>
      <c r="P21" s="56">
        <v>28403</v>
      </c>
      <c r="Q21" s="56">
        <v>29810</v>
      </c>
      <c r="R21" s="57">
        <v>-4.7198926534719901</v>
      </c>
      <c r="S21" s="56">
        <v>11.5922329577862</v>
      </c>
      <c r="T21" s="56">
        <v>11.472001918819201</v>
      </c>
      <c r="U21" s="58">
        <v>1.03716893375755</v>
      </c>
    </row>
    <row r="22" spans="1:21" ht="12" customHeight="1" thickBot="1">
      <c r="A22" s="82"/>
      <c r="B22" s="69" t="s">
        <v>20</v>
      </c>
      <c r="C22" s="70"/>
      <c r="D22" s="56">
        <v>1225531.8663999999</v>
      </c>
      <c r="E22" s="56">
        <v>2108893.5052999998</v>
      </c>
      <c r="F22" s="57">
        <v>58.1125534940496</v>
      </c>
      <c r="G22" s="56">
        <v>1821331.0453999999</v>
      </c>
      <c r="H22" s="57">
        <v>-32.712294698142102</v>
      </c>
      <c r="I22" s="56">
        <v>42494.625999999997</v>
      </c>
      <c r="J22" s="57">
        <v>3.4674435781770399</v>
      </c>
      <c r="K22" s="56">
        <v>176086.11910000001</v>
      </c>
      <c r="L22" s="57">
        <v>9.6679908655116602</v>
      </c>
      <c r="M22" s="57">
        <v>-0.75867134662745805</v>
      </c>
      <c r="N22" s="56">
        <v>47087334.074199997</v>
      </c>
      <c r="O22" s="56">
        <v>265256090.73980001</v>
      </c>
      <c r="P22" s="56">
        <v>76704</v>
      </c>
      <c r="Q22" s="56">
        <v>78057</v>
      </c>
      <c r="R22" s="57">
        <v>-1.7333487067143201</v>
      </c>
      <c r="S22" s="56">
        <v>15.9774179495202</v>
      </c>
      <c r="T22" s="56">
        <v>16.2544729197894</v>
      </c>
      <c r="U22" s="58">
        <v>-1.73404095170127</v>
      </c>
    </row>
    <row r="23" spans="1:21" ht="12" thickBot="1">
      <c r="A23" s="82"/>
      <c r="B23" s="69" t="s">
        <v>21</v>
      </c>
      <c r="C23" s="70"/>
      <c r="D23" s="56">
        <v>4265826.0034999996</v>
      </c>
      <c r="E23" s="56">
        <v>3753366.8465</v>
      </c>
      <c r="F23" s="57">
        <v>113.65331921866</v>
      </c>
      <c r="G23" s="56">
        <v>6239353.3126999997</v>
      </c>
      <c r="H23" s="57">
        <v>-31.630318244407601</v>
      </c>
      <c r="I23" s="56">
        <v>156439.0013</v>
      </c>
      <c r="J23" s="57">
        <v>3.6672616551084301</v>
      </c>
      <c r="K23" s="56">
        <v>318671.5956</v>
      </c>
      <c r="L23" s="57">
        <v>5.1074459103214203</v>
      </c>
      <c r="M23" s="57">
        <v>-0.50909022498395495</v>
      </c>
      <c r="N23" s="56">
        <v>103748372.3743</v>
      </c>
      <c r="O23" s="56">
        <v>595655441.67069995</v>
      </c>
      <c r="P23" s="56">
        <v>75760</v>
      </c>
      <c r="Q23" s="56">
        <v>93939</v>
      </c>
      <c r="R23" s="57">
        <v>-19.351919862889702</v>
      </c>
      <c r="S23" s="56">
        <v>56.307101418954602</v>
      </c>
      <c r="T23" s="56">
        <v>55.8561368526384</v>
      </c>
      <c r="U23" s="58">
        <v>0.800901760083082</v>
      </c>
    </row>
    <row r="24" spans="1:21" ht="12" thickBot="1">
      <c r="A24" s="82"/>
      <c r="B24" s="69" t="s">
        <v>22</v>
      </c>
      <c r="C24" s="70"/>
      <c r="D24" s="56">
        <v>290344.97710000002</v>
      </c>
      <c r="E24" s="56">
        <v>311108.02110000001</v>
      </c>
      <c r="F24" s="57">
        <v>93.326098142186396</v>
      </c>
      <c r="G24" s="56">
        <v>292238.15659999999</v>
      </c>
      <c r="H24" s="57">
        <v>-0.64782077810299199</v>
      </c>
      <c r="I24" s="56">
        <v>35640.791299999997</v>
      </c>
      <c r="J24" s="57">
        <v>12.275325599218</v>
      </c>
      <c r="K24" s="56">
        <v>25524.973999999998</v>
      </c>
      <c r="L24" s="57">
        <v>8.7343057104405499</v>
      </c>
      <c r="M24" s="57">
        <v>0.39631058194221802</v>
      </c>
      <c r="N24" s="56">
        <v>8235181.5155999996</v>
      </c>
      <c r="O24" s="56">
        <v>55241126.015000001</v>
      </c>
      <c r="P24" s="56">
        <v>28214</v>
      </c>
      <c r="Q24" s="56">
        <v>26080</v>
      </c>
      <c r="R24" s="57">
        <v>8.1825153374233093</v>
      </c>
      <c r="S24" s="56">
        <v>10.290812259871</v>
      </c>
      <c r="T24" s="56">
        <v>10.966301230828201</v>
      </c>
      <c r="U24" s="58">
        <v>-6.56400052687097</v>
      </c>
    </row>
    <row r="25" spans="1:21" ht="12" thickBot="1">
      <c r="A25" s="82"/>
      <c r="B25" s="69" t="s">
        <v>23</v>
      </c>
      <c r="C25" s="70"/>
      <c r="D25" s="56">
        <v>274524.62530000001</v>
      </c>
      <c r="E25" s="56">
        <v>273575.7439</v>
      </c>
      <c r="F25" s="57">
        <v>100.34684412677601</v>
      </c>
      <c r="G25" s="56">
        <v>293761.9803</v>
      </c>
      <c r="H25" s="57">
        <v>-6.5486197296035797</v>
      </c>
      <c r="I25" s="56">
        <v>20737.397000000001</v>
      </c>
      <c r="J25" s="57">
        <v>7.5539296255620796</v>
      </c>
      <c r="K25" s="56">
        <v>9486.2389000000003</v>
      </c>
      <c r="L25" s="57">
        <v>3.2292262226419899</v>
      </c>
      <c r="M25" s="57">
        <v>1.1860504693804399</v>
      </c>
      <c r="N25" s="56">
        <v>8298259.0116999997</v>
      </c>
      <c r="O25" s="56">
        <v>68294351.391900003</v>
      </c>
      <c r="P25" s="56">
        <v>16977</v>
      </c>
      <c r="Q25" s="56">
        <v>16629</v>
      </c>
      <c r="R25" s="57">
        <v>2.0927295688255398</v>
      </c>
      <c r="S25" s="56">
        <v>16.170384950226801</v>
      </c>
      <c r="T25" s="56">
        <v>19.047079812376001</v>
      </c>
      <c r="U25" s="58">
        <v>-17.789897216447201</v>
      </c>
    </row>
    <row r="26" spans="1:21" ht="12" thickBot="1">
      <c r="A26" s="82"/>
      <c r="B26" s="69" t="s">
        <v>24</v>
      </c>
      <c r="C26" s="70"/>
      <c r="D26" s="56">
        <v>646471.20539999998</v>
      </c>
      <c r="E26" s="56">
        <v>762531.85100000002</v>
      </c>
      <c r="F26" s="57">
        <v>84.779567509502002</v>
      </c>
      <c r="G26" s="56">
        <v>1092334.8925000001</v>
      </c>
      <c r="H26" s="57">
        <v>-40.817490145312703</v>
      </c>
      <c r="I26" s="56">
        <v>115620.2447</v>
      </c>
      <c r="J26" s="57">
        <v>17.884825145222202</v>
      </c>
      <c r="K26" s="56">
        <v>163981.86170000001</v>
      </c>
      <c r="L26" s="57">
        <v>15.0120501346157</v>
      </c>
      <c r="M26" s="57">
        <v>-0.29492052656699402</v>
      </c>
      <c r="N26" s="56">
        <v>19525920.235100001</v>
      </c>
      <c r="O26" s="56">
        <v>131013237.9874</v>
      </c>
      <c r="P26" s="56">
        <v>44053</v>
      </c>
      <c r="Q26" s="56">
        <v>44983</v>
      </c>
      <c r="R26" s="57">
        <v>-2.0674477024653801</v>
      </c>
      <c r="S26" s="56">
        <v>14.674850870542301</v>
      </c>
      <c r="T26" s="56">
        <v>15.928960389480499</v>
      </c>
      <c r="U26" s="58">
        <v>-8.5459779455450509</v>
      </c>
    </row>
    <row r="27" spans="1:21" ht="12" thickBot="1">
      <c r="A27" s="82"/>
      <c r="B27" s="69" t="s">
        <v>25</v>
      </c>
      <c r="C27" s="70"/>
      <c r="D27" s="56">
        <v>205072.75080000001</v>
      </c>
      <c r="E27" s="56">
        <v>243665.88510000001</v>
      </c>
      <c r="F27" s="57">
        <v>84.161453588728094</v>
      </c>
      <c r="G27" s="56">
        <v>211822.3419</v>
      </c>
      <c r="H27" s="57">
        <v>-3.1864396547869398</v>
      </c>
      <c r="I27" s="56">
        <v>53928.821000000004</v>
      </c>
      <c r="J27" s="57">
        <v>26.2974094752329</v>
      </c>
      <c r="K27" s="56">
        <v>55190.572399999997</v>
      </c>
      <c r="L27" s="57">
        <v>26.055123319359399</v>
      </c>
      <c r="M27" s="57">
        <v>-2.2861719767196999E-2</v>
      </c>
      <c r="N27" s="56">
        <v>5710261.6715000002</v>
      </c>
      <c r="O27" s="56">
        <v>44138495.877499998</v>
      </c>
      <c r="P27" s="56">
        <v>27024</v>
      </c>
      <c r="Q27" s="56">
        <v>27255</v>
      </c>
      <c r="R27" s="57">
        <v>-0.84755090809025602</v>
      </c>
      <c r="S27" s="56">
        <v>7.5885416962699797</v>
      </c>
      <c r="T27" s="56">
        <v>7.5860710181618103</v>
      </c>
      <c r="U27" s="58">
        <v>3.2558009260089997E-2</v>
      </c>
    </row>
    <row r="28" spans="1:21" ht="12" thickBot="1">
      <c r="A28" s="82"/>
      <c r="B28" s="69" t="s">
        <v>26</v>
      </c>
      <c r="C28" s="70"/>
      <c r="D28" s="56">
        <v>893200.74910000002</v>
      </c>
      <c r="E28" s="56">
        <v>845195.38009999995</v>
      </c>
      <c r="F28" s="57">
        <v>105.679795480463</v>
      </c>
      <c r="G28" s="56">
        <v>773301.61970000004</v>
      </c>
      <c r="H28" s="57">
        <v>15.504833605096399</v>
      </c>
      <c r="I28" s="56">
        <v>39830.920299999998</v>
      </c>
      <c r="J28" s="57">
        <v>4.4593469430174704</v>
      </c>
      <c r="K28" s="56">
        <v>13454.775100000001</v>
      </c>
      <c r="L28" s="57">
        <v>1.73991295986419</v>
      </c>
      <c r="M28" s="57">
        <v>1.9603557104421601</v>
      </c>
      <c r="N28" s="56">
        <v>27232651.002799999</v>
      </c>
      <c r="O28" s="56">
        <v>188782662.6358</v>
      </c>
      <c r="P28" s="56">
        <v>37613</v>
      </c>
      <c r="Q28" s="56">
        <v>37486</v>
      </c>
      <c r="R28" s="57">
        <v>0.33879314944245098</v>
      </c>
      <c r="S28" s="56">
        <v>23.7471286283998</v>
      </c>
      <c r="T28" s="56">
        <v>22.892886026783302</v>
      </c>
      <c r="U28" s="58">
        <v>3.5972458606840299</v>
      </c>
    </row>
    <row r="29" spans="1:21" ht="12" thickBot="1">
      <c r="A29" s="82"/>
      <c r="B29" s="69" t="s">
        <v>27</v>
      </c>
      <c r="C29" s="70"/>
      <c r="D29" s="56">
        <v>656252.56429999997</v>
      </c>
      <c r="E29" s="56">
        <v>613031.49930000002</v>
      </c>
      <c r="F29" s="57">
        <v>107.05038241091199</v>
      </c>
      <c r="G29" s="56">
        <v>621217.14720000001</v>
      </c>
      <c r="H29" s="57">
        <v>5.6398020012671299</v>
      </c>
      <c r="I29" s="56">
        <v>86152.230899999995</v>
      </c>
      <c r="J29" s="57">
        <v>13.1279076969239</v>
      </c>
      <c r="K29" s="56">
        <v>87025.145099999994</v>
      </c>
      <c r="L29" s="57">
        <v>14.0088124566823</v>
      </c>
      <c r="M29" s="57">
        <v>-1.0030597466937999E-2</v>
      </c>
      <c r="N29" s="56">
        <v>17811400.590399999</v>
      </c>
      <c r="O29" s="56">
        <v>139836886.69819999</v>
      </c>
      <c r="P29" s="56">
        <v>95300</v>
      </c>
      <c r="Q29" s="56">
        <v>92860</v>
      </c>
      <c r="R29" s="57">
        <v>2.6276114581089902</v>
      </c>
      <c r="S29" s="56">
        <v>6.8861759108079799</v>
      </c>
      <c r="T29" s="56">
        <v>6.0458623314667204</v>
      </c>
      <c r="U29" s="58">
        <v>12.2029060864153</v>
      </c>
    </row>
    <row r="30" spans="1:21" ht="12" thickBot="1">
      <c r="A30" s="82"/>
      <c r="B30" s="69" t="s">
        <v>28</v>
      </c>
      <c r="C30" s="70"/>
      <c r="D30" s="56">
        <v>1148790.1243</v>
      </c>
      <c r="E30" s="56">
        <v>1483368.9693</v>
      </c>
      <c r="F30" s="57">
        <v>77.444664683939905</v>
      </c>
      <c r="G30" s="56">
        <v>1701707.1398</v>
      </c>
      <c r="H30" s="57">
        <v>-32.491901959404402</v>
      </c>
      <c r="I30" s="56">
        <v>132335.4466</v>
      </c>
      <c r="J30" s="57">
        <v>11.519549463452901</v>
      </c>
      <c r="K30" s="56">
        <v>136772.02050000001</v>
      </c>
      <c r="L30" s="57">
        <v>8.0373418728251202</v>
      </c>
      <c r="M30" s="57">
        <v>-3.2437730200819997E-2</v>
      </c>
      <c r="N30" s="56">
        <v>36189256.334600002</v>
      </c>
      <c r="O30" s="56">
        <v>218292531.47119999</v>
      </c>
      <c r="P30" s="56">
        <v>69728</v>
      </c>
      <c r="Q30" s="56">
        <v>69350</v>
      </c>
      <c r="R30" s="57">
        <v>0.54506128334534898</v>
      </c>
      <c r="S30" s="56">
        <v>16.475305821190901</v>
      </c>
      <c r="T30" s="56">
        <v>17.4741582465753</v>
      </c>
      <c r="U30" s="58">
        <v>-6.0627246390757801</v>
      </c>
    </row>
    <row r="31" spans="1:21" ht="12" thickBot="1">
      <c r="A31" s="82"/>
      <c r="B31" s="69" t="s">
        <v>29</v>
      </c>
      <c r="C31" s="70"/>
      <c r="D31" s="56">
        <v>2292211.1614000001</v>
      </c>
      <c r="E31" s="56">
        <v>1356509.4302999999</v>
      </c>
      <c r="F31" s="57">
        <v>168.978638128086</v>
      </c>
      <c r="G31" s="56">
        <v>1826928.2527000001</v>
      </c>
      <c r="H31" s="57">
        <v>25.468044955370502</v>
      </c>
      <c r="I31" s="56">
        <v>-96402.008199999997</v>
      </c>
      <c r="J31" s="57">
        <v>-4.2056338361567498</v>
      </c>
      <c r="K31" s="56">
        <v>8702.7873999999993</v>
      </c>
      <c r="L31" s="57">
        <v>0.47636175022955801</v>
      </c>
      <c r="M31" s="57">
        <v>-12.0771415833966</v>
      </c>
      <c r="N31" s="56">
        <v>35530747.956600003</v>
      </c>
      <c r="O31" s="56">
        <v>235642813.9729</v>
      </c>
      <c r="P31" s="56">
        <v>44291</v>
      </c>
      <c r="Q31" s="56">
        <v>54045</v>
      </c>
      <c r="R31" s="57">
        <v>-18.047923027107</v>
      </c>
      <c r="S31" s="56">
        <v>51.753429848050402</v>
      </c>
      <c r="T31" s="56">
        <v>58.272382812471101</v>
      </c>
      <c r="U31" s="58">
        <v>-12.5961757192915</v>
      </c>
    </row>
    <row r="32" spans="1:21" ht="12" thickBot="1">
      <c r="A32" s="82"/>
      <c r="B32" s="69" t="s">
        <v>30</v>
      </c>
      <c r="C32" s="70"/>
      <c r="D32" s="56">
        <v>102585.209</v>
      </c>
      <c r="E32" s="56">
        <v>148749.6692</v>
      </c>
      <c r="F32" s="57">
        <v>68.964999755441497</v>
      </c>
      <c r="G32" s="56">
        <v>108602.3559</v>
      </c>
      <c r="H32" s="57">
        <v>-5.5405307280263001</v>
      </c>
      <c r="I32" s="56">
        <v>22558.991000000002</v>
      </c>
      <c r="J32" s="57">
        <v>21.9904908513663</v>
      </c>
      <c r="K32" s="56">
        <v>27176.597300000001</v>
      </c>
      <c r="L32" s="57">
        <v>25.0239482143683</v>
      </c>
      <c r="M32" s="57">
        <v>-0.16991112791004201</v>
      </c>
      <c r="N32" s="56">
        <v>3904427.3344000001</v>
      </c>
      <c r="O32" s="56">
        <v>22768596.467399999</v>
      </c>
      <c r="P32" s="56">
        <v>21325</v>
      </c>
      <c r="Q32" s="56">
        <v>19800</v>
      </c>
      <c r="R32" s="57">
        <v>7.7020202020201998</v>
      </c>
      <c r="S32" s="56">
        <v>4.8105607971864002</v>
      </c>
      <c r="T32" s="56">
        <v>5.0248630757575796</v>
      </c>
      <c r="U32" s="58">
        <v>-4.4548294389401804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-2.6362999999999999</v>
      </c>
      <c r="O33" s="56">
        <v>325.29860000000002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166063.30729999999</v>
      </c>
      <c r="E34" s="56">
        <v>129848.9148</v>
      </c>
      <c r="F34" s="57">
        <v>127.889638165848</v>
      </c>
      <c r="G34" s="56">
        <v>118422.14350000001</v>
      </c>
      <c r="H34" s="57">
        <v>40.229945508459799</v>
      </c>
      <c r="I34" s="56">
        <v>22596.4473</v>
      </c>
      <c r="J34" s="57">
        <v>13.6071283099153</v>
      </c>
      <c r="K34" s="56">
        <v>22782.180899999999</v>
      </c>
      <c r="L34" s="57">
        <v>19.2381088761495</v>
      </c>
      <c r="M34" s="57">
        <v>-8.1525820910319999E-3</v>
      </c>
      <c r="N34" s="56">
        <v>4772618.0554999998</v>
      </c>
      <c r="O34" s="56">
        <v>36415790.950599998</v>
      </c>
      <c r="P34" s="56">
        <v>11569</v>
      </c>
      <c r="Q34" s="56">
        <v>10247</v>
      </c>
      <c r="R34" s="57">
        <v>12.901336976676101</v>
      </c>
      <c r="S34" s="56">
        <v>14.354162615610701</v>
      </c>
      <c r="T34" s="56">
        <v>18.820670606031001</v>
      </c>
      <c r="U34" s="58">
        <v>-31.116465028498801</v>
      </c>
    </row>
    <row r="35" spans="1:21" ht="12" customHeight="1" thickBot="1">
      <c r="A35" s="82"/>
      <c r="B35" s="69" t="s">
        <v>78</v>
      </c>
      <c r="C35" s="70"/>
      <c r="D35" s="56">
        <v>10646.0861</v>
      </c>
      <c r="E35" s="59"/>
      <c r="F35" s="59"/>
      <c r="G35" s="59"/>
      <c r="H35" s="59"/>
      <c r="I35" s="56">
        <v>45.846299999999999</v>
      </c>
      <c r="J35" s="57">
        <v>0.43063995133385202</v>
      </c>
      <c r="K35" s="59"/>
      <c r="L35" s="59"/>
      <c r="M35" s="59"/>
      <c r="N35" s="56">
        <v>212141.96909999999</v>
      </c>
      <c r="O35" s="56">
        <v>434422.01899999997</v>
      </c>
      <c r="P35" s="56">
        <v>1251</v>
      </c>
      <c r="Q35" s="56">
        <v>1480</v>
      </c>
      <c r="R35" s="57">
        <v>-15.472972972973</v>
      </c>
      <c r="S35" s="56">
        <v>8.5100608313349309</v>
      </c>
      <c r="T35" s="56">
        <v>8.5340199324324306</v>
      </c>
      <c r="U35" s="58">
        <v>-0.281538540938293</v>
      </c>
    </row>
    <row r="36" spans="1:21" ht="12" customHeight="1" thickBot="1">
      <c r="A36" s="82"/>
      <c r="B36" s="69" t="s">
        <v>64</v>
      </c>
      <c r="C36" s="70"/>
      <c r="D36" s="56">
        <v>439116.34</v>
      </c>
      <c r="E36" s="59"/>
      <c r="F36" s="59"/>
      <c r="G36" s="56">
        <v>96075.22</v>
      </c>
      <c r="H36" s="57">
        <v>357.05473273961798</v>
      </c>
      <c r="I36" s="56">
        <v>-11359.14</v>
      </c>
      <c r="J36" s="57">
        <v>-2.5868178806555</v>
      </c>
      <c r="K36" s="56">
        <v>2345.91</v>
      </c>
      <c r="L36" s="57">
        <v>2.4417430425868401</v>
      </c>
      <c r="M36" s="57">
        <v>-5.8421039170300704</v>
      </c>
      <c r="N36" s="56">
        <v>3772304.43</v>
      </c>
      <c r="O36" s="56">
        <v>29470248.25</v>
      </c>
      <c r="P36" s="56">
        <v>126</v>
      </c>
      <c r="Q36" s="56">
        <v>75</v>
      </c>
      <c r="R36" s="57">
        <v>68</v>
      </c>
      <c r="S36" s="56">
        <v>3485.05031746032</v>
      </c>
      <c r="T36" s="56">
        <v>1772.8779999999999</v>
      </c>
      <c r="U36" s="58">
        <v>49.129055867062497</v>
      </c>
    </row>
    <row r="37" spans="1:21" ht="12" thickBot="1">
      <c r="A37" s="82"/>
      <c r="B37" s="69" t="s">
        <v>35</v>
      </c>
      <c r="C37" s="70"/>
      <c r="D37" s="56">
        <v>896842.01</v>
      </c>
      <c r="E37" s="59"/>
      <c r="F37" s="59"/>
      <c r="G37" s="56">
        <v>709705.11</v>
      </c>
      <c r="H37" s="57">
        <v>26.368261600934499</v>
      </c>
      <c r="I37" s="56">
        <v>-167684.29</v>
      </c>
      <c r="J37" s="57">
        <v>-18.697193946122098</v>
      </c>
      <c r="K37" s="56">
        <v>-88357.49</v>
      </c>
      <c r="L37" s="57">
        <v>-12.4498878132637</v>
      </c>
      <c r="M37" s="57">
        <v>0.89779372410873204</v>
      </c>
      <c r="N37" s="56">
        <v>10473723.050000001</v>
      </c>
      <c r="O37" s="56">
        <v>79940216.420000002</v>
      </c>
      <c r="P37" s="56">
        <v>434</v>
      </c>
      <c r="Q37" s="56">
        <v>150</v>
      </c>
      <c r="R37" s="57">
        <v>189.333333333333</v>
      </c>
      <c r="S37" s="56">
        <v>2066.45624423963</v>
      </c>
      <c r="T37" s="56">
        <v>1539.6414666666701</v>
      </c>
      <c r="U37" s="58">
        <v>25.493633317496698</v>
      </c>
    </row>
    <row r="38" spans="1:21" ht="12" thickBot="1">
      <c r="A38" s="82"/>
      <c r="B38" s="69" t="s">
        <v>36</v>
      </c>
      <c r="C38" s="70"/>
      <c r="D38" s="56">
        <v>1322171.1299999999</v>
      </c>
      <c r="E38" s="59"/>
      <c r="F38" s="59"/>
      <c r="G38" s="56">
        <v>3662013.58</v>
      </c>
      <c r="H38" s="57">
        <v>-63.894969226192799</v>
      </c>
      <c r="I38" s="56">
        <v>-109929.07</v>
      </c>
      <c r="J38" s="57">
        <v>-8.3142845510474892</v>
      </c>
      <c r="K38" s="56">
        <v>-559511.36</v>
      </c>
      <c r="L38" s="57">
        <v>-15.278789872756301</v>
      </c>
      <c r="M38" s="57">
        <v>-0.80352665225599695</v>
      </c>
      <c r="N38" s="56">
        <v>23284529.379999999</v>
      </c>
      <c r="O38" s="56">
        <v>64499518.119999997</v>
      </c>
      <c r="P38" s="56">
        <v>511</v>
      </c>
      <c r="Q38" s="56">
        <v>251</v>
      </c>
      <c r="R38" s="57">
        <v>103.58565737051801</v>
      </c>
      <c r="S38" s="56">
        <v>2587.41904109589</v>
      </c>
      <c r="T38" s="56">
        <v>2300.5247011952201</v>
      </c>
      <c r="U38" s="58">
        <v>11.088050885609899</v>
      </c>
    </row>
    <row r="39" spans="1:21" ht="12" thickBot="1">
      <c r="A39" s="82"/>
      <c r="B39" s="69" t="s">
        <v>37</v>
      </c>
      <c r="C39" s="70"/>
      <c r="D39" s="56">
        <v>650471.31000000006</v>
      </c>
      <c r="E39" s="59"/>
      <c r="F39" s="59"/>
      <c r="G39" s="56">
        <v>808792.91</v>
      </c>
      <c r="H39" s="57">
        <v>-19.575047956342701</v>
      </c>
      <c r="I39" s="56">
        <v>-165064.69</v>
      </c>
      <c r="J39" s="57">
        <v>-25.376167628361699</v>
      </c>
      <c r="K39" s="56">
        <v>-146825.74</v>
      </c>
      <c r="L39" s="57">
        <v>-18.153687821026999</v>
      </c>
      <c r="M39" s="57">
        <v>0.124221747494683</v>
      </c>
      <c r="N39" s="56">
        <v>9464918.5800000001</v>
      </c>
      <c r="O39" s="56">
        <v>52184946.979999997</v>
      </c>
      <c r="P39" s="56">
        <v>321</v>
      </c>
      <c r="Q39" s="56">
        <v>196</v>
      </c>
      <c r="R39" s="57">
        <v>63.775510204081598</v>
      </c>
      <c r="S39" s="56">
        <v>2026.3903738317799</v>
      </c>
      <c r="T39" s="56">
        <v>1367.8320918367299</v>
      </c>
      <c r="U39" s="58">
        <v>32.499082629856197</v>
      </c>
    </row>
    <row r="40" spans="1:21" ht="12" thickBot="1">
      <c r="A40" s="82"/>
      <c r="B40" s="69" t="s">
        <v>66</v>
      </c>
      <c r="C40" s="70"/>
      <c r="D40" s="56">
        <v>0.08</v>
      </c>
      <c r="E40" s="59"/>
      <c r="F40" s="59"/>
      <c r="G40" s="56">
        <v>9.73</v>
      </c>
      <c r="H40" s="57">
        <v>-99.177800616649506</v>
      </c>
      <c r="I40" s="56">
        <v>-717.9</v>
      </c>
      <c r="J40" s="57">
        <v>-897375</v>
      </c>
      <c r="K40" s="56">
        <v>9.73</v>
      </c>
      <c r="L40" s="57">
        <v>100</v>
      </c>
      <c r="M40" s="57">
        <v>-74.782117163412096</v>
      </c>
      <c r="N40" s="56">
        <v>49.57</v>
      </c>
      <c r="O40" s="56">
        <v>1302.83</v>
      </c>
      <c r="P40" s="56">
        <v>7</v>
      </c>
      <c r="Q40" s="56">
        <v>13</v>
      </c>
      <c r="R40" s="57">
        <v>-46.153846153846203</v>
      </c>
      <c r="S40" s="56">
        <v>1.1428571428571E-2</v>
      </c>
      <c r="T40" s="56">
        <v>1.51615384615385</v>
      </c>
      <c r="U40" s="58">
        <v>-13166.3461538462</v>
      </c>
    </row>
    <row r="41" spans="1:21" ht="12" customHeight="1" thickBot="1">
      <c r="A41" s="82"/>
      <c r="B41" s="69" t="s">
        <v>32</v>
      </c>
      <c r="C41" s="70"/>
      <c r="D41" s="56">
        <v>115364.9574</v>
      </c>
      <c r="E41" s="59"/>
      <c r="F41" s="59"/>
      <c r="G41" s="56">
        <v>139065.81099999999</v>
      </c>
      <c r="H41" s="57">
        <v>-17.042904671946999</v>
      </c>
      <c r="I41" s="56">
        <v>5732.6598000000004</v>
      </c>
      <c r="J41" s="57">
        <v>4.9691517504084004</v>
      </c>
      <c r="K41" s="56">
        <v>6879.9214000000002</v>
      </c>
      <c r="L41" s="57">
        <v>4.9472414179499502</v>
      </c>
      <c r="M41" s="57">
        <v>-0.166755044614318</v>
      </c>
      <c r="N41" s="56">
        <v>1501150.8576</v>
      </c>
      <c r="O41" s="56">
        <v>14673263.2371</v>
      </c>
      <c r="P41" s="56">
        <v>111</v>
      </c>
      <c r="Q41" s="56">
        <v>95</v>
      </c>
      <c r="R41" s="57">
        <v>16.842105263157901</v>
      </c>
      <c r="S41" s="56">
        <v>1039.32394054054</v>
      </c>
      <c r="T41" s="56">
        <v>906.63967684210502</v>
      </c>
      <c r="U41" s="58">
        <v>12.766401169343601</v>
      </c>
    </row>
    <row r="42" spans="1:21" ht="12" thickBot="1">
      <c r="A42" s="82"/>
      <c r="B42" s="69" t="s">
        <v>33</v>
      </c>
      <c r="C42" s="70"/>
      <c r="D42" s="56">
        <v>583097.22750000004</v>
      </c>
      <c r="E42" s="56">
        <v>1170055.2982999999</v>
      </c>
      <c r="F42" s="57">
        <v>49.835014494374398</v>
      </c>
      <c r="G42" s="56">
        <v>1023984.3651000001</v>
      </c>
      <c r="H42" s="57">
        <v>-43.0560419305762</v>
      </c>
      <c r="I42" s="56">
        <v>19700.412499999999</v>
      </c>
      <c r="J42" s="57">
        <v>3.3785810617664098</v>
      </c>
      <c r="K42" s="56">
        <v>-93039.983699999997</v>
      </c>
      <c r="L42" s="57">
        <v>-9.0860746385433302</v>
      </c>
      <c r="M42" s="57">
        <v>-1.2117413580329299</v>
      </c>
      <c r="N42" s="56">
        <v>14035866.2784</v>
      </c>
      <c r="O42" s="56">
        <v>91126944.820899993</v>
      </c>
      <c r="P42" s="56">
        <v>2191</v>
      </c>
      <c r="Q42" s="56">
        <v>2089</v>
      </c>
      <c r="R42" s="57">
        <v>4.8827190043082798</v>
      </c>
      <c r="S42" s="56">
        <v>266.13291989958901</v>
      </c>
      <c r="T42" s="56">
        <v>242.85035509813301</v>
      </c>
      <c r="U42" s="58">
        <v>8.7484723085894807</v>
      </c>
    </row>
    <row r="43" spans="1:21" ht="12" thickBot="1">
      <c r="A43" s="82"/>
      <c r="B43" s="69" t="s">
        <v>38</v>
      </c>
      <c r="C43" s="70"/>
      <c r="D43" s="56">
        <v>283608.64</v>
      </c>
      <c r="E43" s="59"/>
      <c r="F43" s="59"/>
      <c r="G43" s="56">
        <v>307786.08</v>
      </c>
      <c r="H43" s="57">
        <v>-7.8552740266876304</v>
      </c>
      <c r="I43" s="56">
        <v>-83334.78</v>
      </c>
      <c r="J43" s="57">
        <v>-29.383723993740102</v>
      </c>
      <c r="K43" s="56">
        <v>-23708.44</v>
      </c>
      <c r="L43" s="57">
        <v>-7.7028954655779103</v>
      </c>
      <c r="M43" s="57">
        <v>2.5149836935707301</v>
      </c>
      <c r="N43" s="56">
        <v>4301643.68</v>
      </c>
      <c r="O43" s="56">
        <v>37778927.740000002</v>
      </c>
      <c r="P43" s="56">
        <v>187</v>
      </c>
      <c r="Q43" s="56">
        <v>130</v>
      </c>
      <c r="R43" s="57">
        <v>43.846153846153904</v>
      </c>
      <c r="S43" s="56">
        <v>1516.62374331551</v>
      </c>
      <c r="T43" s="56">
        <v>1287.87053846154</v>
      </c>
      <c r="U43" s="58">
        <v>15.083055758700599</v>
      </c>
    </row>
    <row r="44" spans="1:21" ht="12" thickBot="1">
      <c r="A44" s="82"/>
      <c r="B44" s="69" t="s">
        <v>39</v>
      </c>
      <c r="C44" s="70"/>
      <c r="D44" s="56">
        <v>195385.48</v>
      </c>
      <c r="E44" s="59"/>
      <c r="F44" s="59"/>
      <c r="G44" s="56">
        <v>161806.89000000001</v>
      </c>
      <c r="H44" s="57">
        <v>20.752262156450801</v>
      </c>
      <c r="I44" s="56">
        <v>8405.67</v>
      </c>
      <c r="J44" s="57">
        <v>4.3020955293095504</v>
      </c>
      <c r="K44" s="56">
        <v>21538.84</v>
      </c>
      <c r="L44" s="57">
        <v>13.3114479859294</v>
      </c>
      <c r="M44" s="57">
        <v>-0.60974360736232802</v>
      </c>
      <c r="N44" s="56">
        <v>2094068.59</v>
      </c>
      <c r="O44" s="56">
        <v>15627309.49</v>
      </c>
      <c r="P44" s="56">
        <v>113</v>
      </c>
      <c r="Q44" s="56">
        <v>56</v>
      </c>
      <c r="R44" s="57">
        <v>101.78571428571399</v>
      </c>
      <c r="S44" s="56">
        <v>1729.0750442477899</v>
      </c>
      <c r="T44" s="56">
        <v>1351.3746428571401</v>
      </c>
      <c r="U44" s="58">
        <v>21.844072219257502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29411.224600000001</v>
      </c>
      <c r="E46" s="62"/>
      <c r="F46" s="62"/>
      <c r="G46" s="61">
        <v>38691.988400000002</v>
      </c>
      <c r="H46" s="63">
        <v>-23.986267399997502</v>
      </c>
      <c r="I46" s="61">
        <v>4698.6067000000003</v>
      </c>
      <c r="J46" s="63">
        <v>15.9755561487229</v>
      </c>
      <c r="K46" s="61">
        <v>6198.9094999999998</v>
      </c>
      <c r="L46" s="63">
        <v>16.021170677286801</v>
      </c>
      <c r="M46" s="63">
        <v>-0.24202689198801799</v>
      </c>
      <c r="N46" s="61">
        <v>607158.05630000005</v>
      </c>
      <c r="O46" s="61">
        <v>5338149.2176999999</v>
      </c>
      <c r="P46" s="61">
        <v>15</v>
      </c>
      <c r="Q46" s="61">
        <v>16</v>
      </c>
      <c r="R46" s="63">
        <v>-6.25</v>
      </c>
      <c r="S46" s="61">
        <v>1960.74830666667</v>
      </c>
      <c r="T46" s="61">
        <v>525.57011250000005</v>
      </c>
      <c r="U46" s="64">
        <v>73.195432034135706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sqref="A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116483</v>
      </c>
      <c r="D2" s="37">
        <v>913191.23413675197</v>
      </c>
      <c r="E2" s="37">
        <v>801435.20824871794</v>
      </c>
      <c r="F2" s="37">
        <v>111756.025888034</v>
      </c>
      <c r="G2" s="37">
        <v>801435.20824871794</v>
      </c>
      <c r="H2" s="37">
        <v>0.122379652487223</v>
      </c>
    </row>
    <row r="3" spans="1:8">
      <c r="A3" s="37">
        <v>2</v>
      </c>
      <c r="B3" s="37">
        <v>13</v>
      </c>
      <c r="C3" s="37">
        <v>7954</v>
      </c>
      <c r="D3" s="37">
        <v>81038.227675213697</v>
      </c>
      <c r="E3" s="37">
        <v>63385.025078632498</v>
      </c>
      <c r="F3" s="37">
        <v>17653.202596581199</v>
      </c>
      <c r="G3" s="37">
        <v>63385.025078632498</v>
      </c>
      <c r="H3" s="37">
        <v>0.21783796490875901</v>
      </c>
    </row>
    <row r="4" spans="1:8">
      <c r="A4" s="37">
        <v>3</v>
      </c>
      <c r="B4" s="37">
        <v>14</v>
      </c>
      <c r="C4" s="37">
        <v>106413</v>
      </c>
      <c r="D4" s="37">
        <v>162510.90042120899</v>
      </c>
      <c r="E4" s="37">
        <v>124848.45447079399</v>
      </c>
      <c r="F4" s="37">
        <v>37662.445950414403</v>
      </c>
      <c r="G4" s="37">
        <v>124848.45447079399</v>
      </c>
      <c r="H4" s="37">
        <v>0.23175335225389701</v>
      </c>
    </row>
    <row r="5" spans="1:8">
      <c r="A5" s="37">
        <v>4</v>
      </c>
      <c r="B5" s="37">
        <v>15</v>
      </c>
      <c r="C5" s="37">
        <v>2965</v>
      </c>
      <c r="D5" s="37">
        <v>48200.107735352802</v>
      </c>
      <c r="E5" s="37">
        <v>36859.666640760901</v>
      </c>
      <c r="F5" s="37">
        <v>11340.441094591901</v>
      </c>
      <c r="G5" s="37">
        <v>36859.666640760901</v>
      </c>
      <c r="H5" s="37">
        <v>0.235278334995799</v>
      </c>
    </row>
    <row r="6" spans="1:8">
      <c r="A6" s="37">
        <v>5</v>
      </c>
      <c r="B6" s="37">
        <v>16</v>
      </c>
      <c r="C6" s="37">
        <v>3992</v>
      </c>
      <c r="D6" s="37">
        <v>183868.432288034</v>
      </c>
      <c r="E6" s="37">
        <v>160171.172247863</v>
      </c>
      <c r="F6" s="37">
        <v>23697.260040170899</v>
      </c>
      <c r="G6" s="37">
        <v>160171.172247863</v>
      </c>
      <c r="H6" s="37">
        <v>0.12888161249478999</v>
      </c>
    </row>
    <row r="7" spans="1:8">
      <c r="A7" s="37">
        <v>6</v>
      </c>
      <c r="B7" s="37">
        <v>17</v>
      </c>
      <c r="C7" s="37">
        <v>21293</v>
      </c>
      <c r="D7" s="37">
        <v>229329.39185299099</v>
      </c>
      <c r="E7" s="37">
        <v>159552.16656581199</v>
      </c>
      <c r="F7" s="37">
        <v>69777.225287179506</v>
      </c>
      <c r="G7" s="37">
        <v>159552.16656581199</v>
      </c>
      <c r="H7" s="37">
        <v>0.30426638610679801</v>
      </c>
    </row>
    <row r="8" spans="1:8">
      <c r="A8" s="37">
        <v>7</v>
      </c>
      <c r="B8" s="37">
        <v>18</v>
      </c>
      <c r="C8" s="37">
        <v>43072</v>
      </c>
      <c r="D8" s="37">
        <v>144609.53709487201</v>
      </c>
      <c r="E8" s="37">
        <v>116946.520629915</v>
      </c>
      <c r="F8" s="37">
        <v>27663.016464957302</v>
      </c>
      <c r="G8" s="37">
        <v>116946.520629915</v>
      </c>
      <c r="H8" s="37">
        <v>0.19129455097286399</v>
      </c>
    </row>
    <row r="9" spans="1:8">
      <c r="A9" s="37">
        <v>8</v>
      </c>
      <c r="B9" s="37">
        <v>19</v>
      </c>
      <c r="C9" s="37">
        <v>10211</v>
      </c>
      <c r="D9" s="37">
        <v>81793.911280341898</v>
      </c>
      <c r="E9" s="37">
        <v>68019.818934188006</v>
      </c>
      <c r="F9" s="37">
        <v>13774.0923461538</v>
      </c>
      <c r="G9" s="37">
        <v>68019.818934188006</v>
      </c>
      <c r="H9" s="37">
        <v>0.16839997171603999</v>
      </c>
    </row>
    <row r="10" spans="1:8">
      <c r="A10" s="37">
        <v>9</v>
      </c>
      <c r="B10" s="37">
        <v>21</v>
      </c>
      <c r="C10" s="37">
        <v>284343</v>
      </c>
      <c r="D10" s="37">
        <v>1109715.3102760699</v>
      </c>
      <c r="E10" s="37">
        <v>1098818.3395333299</v>
      </c>
      <c r="F10" s="37">
        <v>10896.970742735</v>
      </c>
      <c r="G10" s="37">
        <v>1098818.3395333299</v>
      </c>
      <c r="H10" s="37">
        <v>9.8196092653927303E-3</v>
      </c>
    </row>
    <row r="11" spans="1:8">
      <c r="A11" s="37">
        <v>10</v>
      </c>
      <c r="B11" s="37">
        <v>22</v>
      </c>
      <c r="C11" s="37">
        <v>108049</v>
      </c>
      <c r="D11" s="37">
        <v>1323039.31824103</v>
      </c>
      <c r="E11" s="37">
        <v>1300307.0600461501</v>
      </c>
      <c r="F11" s="37">
        <v>22732.2581948718</v>
      </c>
      <c r="G11" s="37">
        <v>1300307.0600461501</v>
      </c>
      <c r="H11" s="37">
        <v>1.7181846284881602E-2</v>
      </c>
    </row>
    <row r="12" spans="1:8">
      <c r="A12" s="37">
        <v>11</v>
      </c>
      <c r="B12" s="37">
        <v>23</v>
      </c>
      <c r="C12" s="37">
        <v>198217.761</v>
      </c>
      <c r="D12" s="37">
        <v>1599853.0044324801</v>
      </c>
      <c r="E12" s="37">
        <v>1384222.8225350401</v>
      </c>
      <c r="F12" s="37">
        <v>215630.18189743601</v>
      </c>
      <c r="G12" s="37">
        <v>1384222.8225350401</v>
      </c>
      <c r="H12" s="37">
        <v>0.13478124633952099</v>
      </c>
    </row>
    <row r="13" spans="1:8">
      <c r="A13" s="37">
        <v>12</v>
      </c>
      <c r="B13" s="37">
        <v>24</v>
      </c>
      <c r="C13" s="37">
        <v>16617</v>
      </c>
      <c r="D13" s="37">
        <v>888989.13729401701</v>
      </c>
      <c r="E13" s="37">
        <v>919570.24097777798</v>
      </c>
      <c r="F13" s="37">
        <v>-30581.103683760699</v>
      </c>
      <c r="G13" s="37">
        <v>919570.24097777798</v>
      </c>
      <c r="H13" s="37">
        <v>-3.4399862046510597E-2</v>
      </c>
    </row>
    <row r="14" spans="1:8">
      <c r="A14" s="37">
        <v>13</v>
      </c>
      <c r="B14" s="37">
        <v>25</v>
      </c>
      <c r="C14" s="37">
        <v>100286</v>
      </c>
      <c r="D14" s="37">
        <v>1549283.9728000001</v>
      </c>
      <c r="E14" s="37">
        <v>1504183.9998000001</v>
      </c>
      <c r="F14" s="37">
        <v>45099.972999999998</v>
      </c>
      <c r="G14" s="37">
        <v>1504183.9998000001</v>
      </c>
      <c r="H14" s="37">
        <v>2.9110204321349399E-2</v>
      </c>
    </row>
    <row r="15" spans="1:8">
      <c r="A15" s="37">
        <v>14</v>
      </c>
      <c r="B15" s="37">
        <v>26</v>
      </c>
      <c r="C15" s="37">
        <v>65555</v>
      </c>
      <c r="D15" s="37">
        <v>329253.60015671299</v>
      </c>
      <c r="E15" s="37">
        <v>290641.35499253502</v>
      </c>
      <c r="F15" s="37">
        <v>38612.245164178203</v>
      </c>
      <c r="G15" s="37">
        <v>290641.35499253502</v>
      </c>
      <c r="H15" s="37">
        <v>0.117272051530492</v>
      </c>
    </row>
    <row r="16" spans="1:8">
      <c r="A16" s="37">
        <v>15</v>
      </c>
      <c r="B16" s="37">
        <v>27</v>
      </c>
      <c r="C16" s="37">
        <v>170338.255</v>
      </c>
      <c r="D16" s="37">
        <v>1225532.7054954499</v>
      </c>
      <c r="E16" s="37">
        <v>1183037.24146347</v>
      </c>
      <c r="F16" s="37">
        <v>42495.464031971896</v>
      </c>
      <c r="G16" s="37">
        <v>1183037.24146347</v>
      </c>
      <c r="H16" s="37">
        <v>3.4675095851311601E-2</v>
      </c>
    </row>
    <row r="17" spans="1:8">
      <c r="A17" s="37">
        <v>16</v>
      </c>
      <c r="B17" s="37">
        <v>29</v>
      </c>
      <c r="C17" s="37">
        <v>353984</v>
      </c>
      <c r="D17" s="37">
        <v>4265827.6678042701</v>
      </c>
      <c r="E17" s="37">
        <v>4109387.0268376102</v>
      </c>
      <c r="F17" s="37">
        <v>156440.64096666701</v>
      </c>
      <c r="G17" s="37">
        <v>4109387.0268376102</v>
      </c>
      <c r="H17" s="37">
        <v>3.6672986615793303E-2</v>
      </c>
    </row>
    <row r="18" spans="1:8">
      <c r="A18" s="37">
        <v>17</v>
      </c>
      <c r="B18" s="37">
        <v>31</v>
      </c>
      <c r="C18" s="37">
        <v>30590.01</v>
      </c>
      <c r="D18" s="37">
        <v>290345.07047238498</v>
      </c>
      <c r="E18" s="37">
        <v>254704.18033515001</v>
      </c>
      <c r="F18" s="37">
        <v>35640.890137234397</v>
      </c>
      <c r="G18" s="37">
        <v>254704.18033515001</v>
      </c>
      <c r="H18" s="37">
        <v>0.12275355692882101</v>
      </c>
    </row>
    <row r="19" spans="1:8">
      <c r="A19" s="37">
        <v>18</v>
      </c>
      <c r="B19" s="37">
        <v>32</v>
      </c>
      <c r="C19" s="37">
        <v>15395.537</v>
      </c>
      <c r="D19" s="37">
        <v>274524.60377635597</v>
      </c>
      <c r="E19" s="37">
        <v>253787.224427187</v>
      </c>
      <c r="F19" s="37">
        <v>20737.379349168299</v>
      </c>
      <c r="G19" s="37">
        <v>253787.224427187</v>
      </c>
      <c r="H19" s="37">
        <v>7.5539237882161506E-2</v>
      </c>
    </row>
    <row r="20" spans="1:8">
      <c r="A20" s="37">
        <v>19</v>
      </c>
      <c r="B20" s="37">
        <v>33</v>
      </c>
      <c r="C20" s="37">
        <v>56677.968999999997</v>
      </c>
      <c r="D20" s="37">
        <v>646471.054158921</v>
      </c>
      <c r="E20" s="37">
        <v>530850.94423698704</v>
      </c>
      <c r="F20" s="37">
        <v>115620.109921934</v>
      </c>
      <c r="G20" s="37">
        <v>530850.94423698704</v>
      </c>
      <c r="H20" s="37">
        <v>0.17884808481078801</v>
      </c>
    </row>
    <row r="21" spans="1:8">
      <c r="A21" s="37">
        <v>20</v>
      </c>
      <c r="B21" s="37">
        <v>34</v>
      </c>
      <c r="C21" s="37">
        <v>35809.43</v>
      </c>
      <c r="D21" s="37">
        <v>205072.53376327801</v>
      </c>
      <c r="E21" s="37">
        <v>151143.930938732</v>
      </c>
      <c r="F21" s="37">
        <v>53928.6028245462</v>
      </c>
      <c r="G21" s="37">
        <v>151143.930938732</v>
      </c>
      <c r="H21" s="37">
        <v>0.262973309174586</v>
      </c>
    </row>
    <row r="22" spans="1:8">
      <c r="A22" s="37">
        <v>21</v>
      </c>
      <c r="B22" s="37">
        <v>35</v>
      </c>
      <c r="C22" s="37">
        <v>28359.601999999999</v>
      </c>
      <c r="D22" s="37">
        <v>893202.53999468999</v>
      </c>
      <c r="E22" s="37">
        <v>853369.82198495604</v>
      </c>
      <c r="F22" s="37">
        <v>39832.718009734497</v>
      </c>
      <c r="G22" s="37">
        <v>853369.82198495604</v>
      </c>
      <c r="H22" s="37">
        <v>4.4595392675407401E-2</v>
      </c>
    </row>
    <row r="23" spans="1:8">
      <c r="A23" s="37">
        <v>22</v>
      </c>
      <c r="B23" s="37">
        <v>36</v>
      </c>
      <c r="C23" s="37">
        <v>141720.69200000001</v>
      </c>
      <c r="D23" s="37">
        <v>656252.61494778795</v>
      </c>
      <c r="E23" s="37">
        <v>570100.12417671503</v>
      </c>
      <c r="F23" s="37">
        <v>86152.490771072902</v>
      </c>
      <c r="G23" s="37">
        <v>570100.12417671503</v>
      </c>
      <c r="H23" s="37">
        <v>0.13127946282991501</v>
      </c>
    </row>
    <row r="24" spans="1:8">
      <c r="A24" s="37">
        <v>23</v>
      </c>
      <c r="B24" s="37">
        <v>37</v>
      </c>
      <c r="C24" s="37">
        <v>138146.56899999999</v>
      </c>
      <c r="D24" s="37">
        <v>1148790.1568380501</v>
      </c>
      <c r="E24" s="37">
        <v>1016454.62440222</v>
      </c>
      <c r="F24" s="37">
        <v>132335.53243583499</v>
      </c>
      <c r="G24" s="37">
        <v>1016454.62440222</v>
      </c>
      <c r="H24" s="37">
        <v>0.11519556609022299</v>
      </c>
    </row>
    <row r="25" spans="1:8">
      <c r="A25" s="37">
        <v>24</v>
      </c>
      <c r="B25" s="37">
        <v>38</v>
      </c>
      <c r="C25" s="37">
        <v>582880.44099999999</v>
      </c>
      <c r="D25" s="37">
        <v>2292211.4146362799</v>
      </c>
      <c r="E25" s="37">
        <v>2388612.8076309701</v>
      </c>
      <c r="F25" s="37">
        <v>-96401.392994690294</v>
      </c>
      <c r="G25" s="37">
        <v>2388612.8076309701</v>
      </c>
      <c r="H25" s="37">
        <v>-4.2056065325888299E-2</v>
      </c>
    </row>
    <row r="26" spans="1:8">
      <c r="A26" s="37">
        <v>25</v>
      </c>
      <c r="B26" s="37">
        <v>39</v>
      </c>
      <c r="C26" s="37">
        <v>66876.665999999997</v>
      </c>
      <c r="D26" s="37">
        <v>102585.15272627601</v>
      </c>
      <c r="E26" s="37">
        <v>80026.224801104603</v>
      </c>
      <c r="F26" s="37">
        <v>22558.9279251718</v>
      </c>
      <c r="G26" s="37">
        <v>80026.224801104603</v>
      </c>
      <c r="H26" s="37">
        <v>0.21990441429048499</v>
      </c>
    </row>
    <row r="27" spans="1:8">
      <c r="A27" s="37">
        <v>26</v>
      </c>
      <c r="B27" s="37">
        <v>42</v>
      </c>
      <c r="C27" s="37">
        <v>9259.7520000000004</v>
      </c>
      <c r="D27" s="37">
        <v>166063.3064</v>
      </c>
      <c r="E27" s="37">
        <v>143466.85690000001</v>
      </c>
      <c r="F27" s="37">
        <v>22596.449499999999</v>
      </c>
      <c r="G27" s="37">
        <v>143466.85690000001</v>
      </c>
      <c r="H27" s="37">
        <v>0.136071297084568</v>
      </c>
    </row>
    <row r="28" spans="1:8">
      <c r="A28" s="37">
        <v>27</v>
      </c>
      <c r="B28" s="37">
        <v>43</v>
      </c>
      <c r="C28" s="37">
        <v>1663.528</v>
      </c>
      <c r="D28" s="37">
        <v>10646.091700000001</v>
      </c>
      <c r="E28" s="37">
        <v>10600.239600000001</v>
      </c>
      <c r="F28" s="37">
        <v>45.8521</v>
      </c>
      <c r="G28" s="37">
        <v>10600.239600000001</v>
      </c>
      <c r="H28" s="37">
        <v>4.3069420489774699E-3</v>
      </c>
    </row>
    <row r="29" spans="1:8">
      <c r="A29" s="37">
        <v>28</v>
      </c>
      <c r="B29" s="37">
        <v>75</v>
      </c>
      <c r="C29" s="37">
        <v>114</v>
      </c>
      <c r="D29" s="37">
        <v>115364.957264957</v>
      </c>
      <c r="E29" s="37">
        <v>109632.299145299</v>
      </c>
      <c r="F29" s="37">
        <v>5732.6581196581201</v>
      </c>
      <c r="G29" s="37">
        <v>109632.299145299</v>
      </c>
      <c r="H29" s="37">
        <v>4.9691502996806899E-2</v>
      </c>
    </row>
    <row r="30" spans="1:8">
      <c r="A30" s="37">
        <v>29</v>
      </c>
      <c r="B30" s="37">
        <v>76</v>
      </c>
      <c r="C30" s="37">
        <v>9859</v>
      </c>
      <c r="D30" s="37">
        <v>583097.22268119699</v>
      </c>
      <c r="E30" s="37">
        <v>563396.81182820501</v>
      </c>
      <c r="F30" s="37">
        <v>16298.701451282101</v>
      </c>
      <c r="G30" s="37">
        <v>563396.81182820501</v>
      </c>
      <c r="H30" s="37">
        <v>2.81159696390888E-2</v>
      </c>
    </row>
    <row r="31" spans="1:8">
      <c r="A31" s="30">
        <v>30</v>
      </c>
      <c r="B31" s="39">
        <v>99</v>
      </c>
      <c r="C31" s="40">
        <v>13</v>
      </c>
      <c r="D31" s="40">
        <v>29411.224566976802</v>
      </c>
      <c r="E31" s="40">
        <v>24712.617820134601</v>
      </c>
      <c r="F31" s="40">
        <v>4698.6067468421497</v>
      </c>
      <c r="G31" s="40">
        <v>24712.617820134601</v>
      </c>
      <c r="H31" s="40">
        <v>0.15975556325926599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216</v>
      </c>
      <c r="D34" s="34">
        <v>439116.34</v>
      </c>
      <c r="E34" s="34">
        <v>450475.48</v>
      </c>
      <c r="F34" s="30"/>
      <c r="G34" s="30"/>
      <c r="H34" s="30"/>
    </row>
    <row r="35" spans="1:8">
      <c r="A35" s="30"/>
      <c r="B35" s="33">
        <v>71</v>
      </c>
      <c r="C35" s="34">
        <v>384</v>
      </c>
      <c r="D35" s="34">
        <v>896842.01</v>
      </c>
      <c r="E35" s="34">
        <v>1064526.3</v>
      </c>
      <c r="F35" s="30"/>
      <c r="G35" s="30"/>
      <c r="H35" s="30"/>
    </row>
    <row r="36" spans="1:8">
      <c r="A36" s="30"/>
      <c r="B36" s="33">
        <v>72</v>
      </c>
      <c r="C36" s="34">
        <v>486</v>
      </c>
      <c r="D36" s="34">
        <v>1322171.1299999999</v>
      </c>
      <c r="E36" s="34">
        <v>1432100.2</v>
      </c>
      <c r="F36" s="30"/>
      <c r="G36" s="30"/>
      <c r="H36" s="30"/>
    </row>
    <row r="37" spans="1:8">
      <c r="A37" s="30"/>
      <c r="B37" s="33">
        <v>73</v>
      </c>
      <c r="C37" s="34">
        <v>299</v>
      </c>
      <c r="D37" s="34">
        <v>650471.31000000006</v>
      </c>
      <c r="E37" s="34">
        <v>815536</v>
      </c>
      <c r="F37" s="30"/>
      <c r="G37" s="30"/>
      <c r="H37" s="30"/>
    </row>
    <row r="38" spans="1:8">
      <c r="A38" s="30"/>
      <c r="B38" s="33">
        <v>74</v>
      </c>
      <c r="C38" s="34">
        <v>7</v>
      </c>
      <c r="D38" s="34">
        <v>0.08</v>
      </c>
      <c r="E38" s="34">
        <v>717.98</v>
      </c>
      <c r="F38" s="30"/>
      <c r="G38" s="30"/>
      <c r="H38" s="30"/>
    </row>
    <row r="39" spans="1:8">
      <c r="A39" s="30"/>
      <c r="B39" s="33">
        <v>77</v>
      </c>
      <c r="C39" s="34">
        <v>173</v>
      </c>
      <c r="D39" s="34">
        <v>283608.64</v>
      </c>
      <c r="E39" s="34">
        <v>366943.42</v>
      </c>
      <c r="F39" s="34"/>
      <c r="G39" s="30"/>
      <c r="H39" s="30"/>
    </row>
    <row r="40" spans="1:8">
      <c r="A40" s="30"/>
      <c r="B40" s="33">
        <v>78</v>
      </c>
      <c r="C40" s="34">
        <v>127</v>
      </c>
      <c r="D40" s="34">
        <v>195385.48</v>
      </c>
      <c r="E40" s="34">
        <v>186979.81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2016-07-04T07:13:52Z</dcterms:modified>
</cp:coreProperties>
</file>