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<sst xmlns="http://schemas.openxmlformats.org/spreadsheetml/2006/main" count="120" uniqueCount="79">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</sst>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15888695.842700005</v>
      </c>
      <c r="F3" s="25">
        <f>RA!I7</f>
        <v>2130041.0567999999</v>
      </c>
      <c r="G3" s="16">
        <f>SUM(G4:G42)</f>
        <v>13758654.785899999</v>
      </c>
      <c r="H3" s="27">
        <f>RA!J7</f>
        <v>13.406015684910001</v>
      </c>
      <c r="I3" s="20">
        <f>SUM(I4:I42)</f>
        <v>15888699.11192395</v>
      </c>
      <c r="J3" s="21">
        <f>SUM(J4:J42)</f>
        <v>13758654.774970302</v>
      </c>
      <c r="K3" s="22">
        <f>E3-I3</f>
        <v>-3.2692239452153444</v>
      </c>
      <c r="L3" s="22">
        <f>G3-J3</f>
        <v>1.0929696261882782E-2</v>
      </c>
    </row>
    <row r="4" spans="1:13">
      <c r="A4" s="68">
        <f>RA!A8</f>
        <v>42557</v>
      </c>
      <c r="B4" s="12">
        <v>12</v>
      </c>
      <c r="C4" s="66" t="s">
        <v>6</v>
      </c>
      <c r="D4" s="66"/>
      <c r="E4" s="15">
        <f>VLOOKUP(C4,RA!B8:D35,3,0)</f>
        <v>549385.86710000003</v>
      </c>
      <c r="F4" s="25">
        <f>VLOOKUP(C4,RA!B8:I38,8,0)</f>
        <v>173567.4118</v>
      </c>
      <c r="G4" s="16">
        <f t="shared" ref="G4:G42" si="0">E4-F4</f>
        <v>375818.45530000003</v>
      </c>
      <c r="H4" s="27">
        <f>RA!J8</f>
        <v>31.5929881334947</v>
      </c>
      <c r="I4" s="20">
        <f>VLOOKUP(B4,RMS!B:D,3,FALSE)</f>
        <v>549386.91956752096</v>
      </c>
      <c r="J4" s="21">
        <f>VLOOKUP(B4,RMS!B:E,4,FALSE)</f>
        <v>375818.46668376098</v>
      </c>
      <c r="K4" s="22">
        <f t="shared" ref="K4:K42" si="1">E4-I4</f>
        <v>-1.0524675209308043</v>
      </c>
      <c r="L4" s="22">
        <f t="shared" ref="L4:L42" si="2">G4-J4</f>
        <v>-1.1383760953322053E-2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107235.07309999999</v>
      </c>
      <c r="F5" s="25">
        <f>VLOOKUP(C5,RA!B9:I39,8,0)</f>
        <v>23259.884099999999</v>
      </c>
      <c r="G5" s="16">
        <f t="shared" si="0"/>
        <v>83975.188999999998</v>
      </c>
      <c r="H5" s="27">
        <f>RA!J9</f>
        <v>21.690556482681199</v>
      </c>
      <c r="I5" s="20">
        <f>VLOOKUP(B5,RMS!B:D,3,FALSE)</f>
        <v>107235.090349573</v>
      </c>
      <c r="J5" s="21">
        <f>VLOOKUP(B5,RMS!B:E,4,FALSE)</f>
        <v>83975.208199145301</v>
      </c>
      <c r="K5" s="22">
        <f t="shared" si="1"/>
        <v>-1.7249573007575236E-2</v>
      </c>
      <c r="L5" s="22">
        <f t="shared" si="2"/>
        <v>-1.9199145302991383E-2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142536.15549999999</v>
      </c>
      <c r="F6" s="25">
        <f>VLOOKUP(C6,RA!B10:I40,8,0)</f>
        <v>44253.970300000001</v>
      </c>
      <c r="G6" s="16">
        <f t="shared" si="0"/>
        <v>98282.185199999993</v>
      </c>
      <c r="H6" s="27">
        <f>RA!J10</f>
        <v>31.047540285313801</v>
      </c>
      <c r="I6" s="20">
        <f>VLOOKUP(B6,RMS!B:D,3,FALSE)</f>
        <v>142538.42650596</v>
      </c>
      <c r="J6" s="21">
        <f>VLOOKUP(B6,RMS!B:E,4,FALSE)</f>
        <v>98282.183902448494</v>
      </c>
      <c r="K6" s="22">
        <f>E6-I6</f>
        <v>-2.2710059600067325</v>
      </c>
      <c r="L6" s="22">
        <f t="shared" si="2"/>
        <v>1.2975514982827008E-3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53776.076399999998</v>
      </c>
      <c r="F7" s="25">
        <f>VLOOKUP(C7,RA!B11:I41,8,0)</f>
        <v>14189.1533</v>
      </c>
      <c r="G7" s="16">
        <f t="shared" si="0"/>
        <v>39586.9231</v>
      </c>
      <c r="H7" s="27">
        <f>RA!J11</f>
        <v>26.3856239612156</v>
      </c>
      <c r="I7" s="20">
        <f>VLOOKUP(B7,RMS!B:D,3,FALSE)</f>
        <v>53776.144517124303</v>
      </c>
      <c r="J7" s="21">
        <f>VLOOKUP(B7,RMS!B:E,4,FALSE)</f>
        <v>39586.9213449815</v>
      </c>
      <c r="K7" s="22">
        <f t="shared" si="1"/>
        <v>-6.8117124304990284E-2</v>
      </c>
      <c r="L7" s="22">
        <f t="shared" si="2"/>
        <v>1.7550185002619401E-3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168057.68950000001</v>
      </c>
      <c r="F8" s="25">
        <f>VLOOKUP(C8,RA!B12:I42,8,0)</f>
        <v>29821.460599999999</v>
      </c>
      <c r="G8" s="16">
        <f t="shared" si="0"/>
        <v>138236.22890000002</v>
      </c>
      <c r="H8" s="27">
        <f>RA!J12</f>
        <v>17.744776028234</v>
      </c>
      <c r="I8" s="20">
        <f>VLOOKUP(B8,RMS!B:D,3,FALSE)</f>
        <v>168057.69417179501</v>
      </c>
      <c r="J8" s="21">
        <f>VLOOKUP(B8,RMS!B:E,4,FALSE)</f>
        <v>138236.22975213701</v>
      </c>
      <c r="K8" s="22">
        <f t="shared" si="1"/>
        <v>-4.6717950026504695E-3</v>
      </c>
      <c r="L8" s="22">
        <f t="shared" si="2"/>
        <v>-8.5213698912411928E-4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241099.78390000001</v>
      </c>
      <c r="F9" s="25">
        <f>VLOOKUP(C9,RA!B13:I43,8,0)</f>
        <v>83379.966</v>
      </c>
      <c r="G9" s="16">
        <f t="shared" si="0"/>
        <v>157719.81790000002</v>
      </c>
      <c r="H9" s="27">
        <f>RA!J13</f>
        <v>34.583177409475901</v>
      </c>
      <c r="I9" s="20">
        <f>VLOOKUP(B9,RMS!B:D,3,FALSE)</f>
        <v>241100.05403931599</v>
      </c>
      <c r="J9" s="21">
        <f>VLOOKUP(B9,RMS!B:E,4,FALSE)</f>
        <v>157719.81775897401</v>
      </c>
      <c r="K9" s="22">
        <f t="shared" si="1"/>
        <v>-0.27013931598048657</v>
      </c>
      <c r="L9" s="22">
        <f t="shared" si="2"/>
        <v>1.410260156262666E-4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100917.1799</v>
      </c>
      <c r="F10" s="25">
        <f>VLOOKUP(C10,RA!B14:I43,8,0)</f>
        <v>19978.731500000002</v>
      </c>
      <c r="G10" s="16">
        <f t="shared" si="0"/>
        <v>80938.448399999994</v>
      </c>
      <c r="H10" s="27">
        <f>RA!J14</f>
        <v>19.797155964719899</v>
      </c>
      <c r="I10" s="20">
        <f>VLOOKUP(B10,RMS!B:D,3,FALSE)</f>
        <v>100917.182566667</v>
      </c>
      <c r="J10" s="21">
        <f>VLOOKUP(B10,RMS!B:E,4,FALSE)</f>
        <v>80938.446804273495</v>
      </c>
      <c r="K10" s="22">
        <f t="shared" si="1"/>
        <v>-2.6666670019039884E-3</v>
      </c>
      <c r="L10" s="22">
        <f t="shared" si="2"/>
        <v>1.5957264986354858E-3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85652.378700000001</v>
      </c>
      <c r="F11" s="25">
        <f>VLOOKUP(C11,RA!B15:I44,8,0)</f>
        <v>25614.9064</v>
      </c>
      <c r="G11" s="16">
        <f t="shared" si="0"/>
        <v>60037.472300000001</v>
      </c>
      <c r="H11" s="27">
        <f>RA!J15</f>
        <v>29.9056567824193</v>
      </c>
      <c r="I11" s="20">
        <f>VLOOKUP(B11,RMS!B:D,3,FALSE)</f>
        <v>85652.456581196602</v>
      </c>
      <c r="J11" s="21">
        <f>VLOOKUP(B11,RMS!B:E,4,FALSE)</f>
        <v>60037.472964957298</v>
      </c>
      <c r="K11" s="22">
        <f t="shared" si="1"/>
        <v>-7.7881196601083502E-2</v>
      </c>
      <c r="L11" s="22">
        <f t="shared" si="2"/>
        <v>-6.6495729697635397E-4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849919.19510000001</v>
      </c>
      <c r="F12" s="25">
        <f>VLOOKUP(C12,RA!B16:I45,8,0)</f>
        <v>64847.037499999999</v>
      </c>
      <c r="G12" s="16">
        <f t="shared" si="0"/>
        <v>785072.15760000004</v>
      </c>
      <c r="H12" s="27">
        <f>RA!J16</f>
        <v>7.6297885580017102</v>
      </c>
      <c r="I12" s="20">
        <f>VLOOKUP(B12,RMS!B:D,3,FALSE)</f>
        <v>849917.90871538501</v>
      </c>
      <c r="J12" s="21">
        <f>VLOOKUP(B12,RMS!B:E,4,FALSE)</f>
        <v>785072.15720000002</v>
      </c>
      <c r="K12" s="22">
        <f t="shared" si="1"/>
        <v>1.286384614999406</v>
      </c>
      <c r="L12" s="22">
        <f t="shared" si="2"/>
        <v>4.0000001899898052E-4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692837.65650000004</v>
      </c>
      <c r="F13" s="25">
        <f>VLOOKUP(C13,RA!B17:I46,8,0)</f>
        <v>53559.620900000002</v>
      </c>
      <c r="G13" s="16">
        <f t="shared" si="0"/>
        <v>639278.03560000006</v>
      </c>
      <c r="H13" s="27">
        <f>RA!J17</f>
        <v>7.7304719796216803</v>
      </c>
      <c r="I13" s="20">
        <f>VLOOKUP(B13,RMS!B:D,3,FALSE)</f>
        <v>692837.56663333299</v>
      </c>
      <c r="J13" s="21">
        <f>VLOOKUP(B13,RMS!B:E,4,FALSE)</f>
        <v>639278.035915385</v>
      </c>
      <c r="K13" s="22">
        <f t="shared" si="1"/>
        <v>8.9866667054593563E-2</v>
      </c>
      <c r="L13" s="22">
        <f t="shared" si="2"/>
        <v>-3.1538493931293488E-4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1836997.0245999999</v>
      </c>
      <c r="F14" s="25">
        <f>VLOOKUP(C14,RA!B18:I47,8,0)</f>
        <v>320830.98080000002</v>
      </c>
      <c r="G14" s="16">
        <f t="shared" si="0"/>
        <v>1516166.0437999999</v>
      </c>
      <c r="H14" s="27">
        <f>RA!J18</f>
        <v>17.464970084524801</v>
      </c>
      <c r="I14" s="20">
        <f>VLOOKUP(B14,RMS!B:D,3,FALSE)</f>
        <v>1836996.90194957</v>
      </c>
      <c r="J14" s="21">
        <f>VLOOKUP(B14,RMS!B:E,4,FALSE)</f>
        <v>1516166.01624359</v>
      </c>
      <c r="K14" s="22">
        <f t="shared" si="1"/>
        <v>0.12265042983926833</v>
      </c>
      <c r="L14" s="22">
        <f t="shared" si="2"/>
        <v>2.7556409826502204E-2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502336.93859999999</v>
      </c>
      <c r="F15" s="25">
        <f>VLOOKUP(C15,RA!B19:I48,8,0)</f>
        <v>5683.2038000000002</v>
      </c>
      <c r="G15" s="16">
        <f t="shared" si="0"/>
        <v>496653.73479999998</v>
      </c>
      <c r="H15" s="27">
        <f>RA!J19</f>
        <v>1.1313529552174599</v>
      </c>
      <c r="I15" s="20">
        <f>VLOOKUP(B15,RMS!B:D,3,FALSE)</f>
        <v>502336.95229572599</v>
      </c>
      <c r="J15" s="21">
        <f>VLOOKUP(B15,RMS!B:E,4,FALSE)</f>
        <v>496653.73366324801</v>
      </c>
      <c r="K15" s="22">
        <f t="shared" si="1"/>
        <v>-1.369572599651292E-2</v>
      </c>
      <c r="L15" s="22">
        <f t="shared" si="2"/>
        <v>1.1367519618943334E-3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885325.08169999998</v>
      </c>
      <c r="F16" s="25">
        <f>VLOOKUP(C16,RA!B20:I49,8,0)</f>
        <v>112910.81200000001</v>
      </c>
      <c r="G16" s="16">
        <f t="shared" si="0"/>
        <v>772414.26969999995</v>
      </c>
      <c r="H16" s="27">
        <f>RA!J20</f>
        <v>12.753599139334099</v>
      </c>
      <c r="I16" s="20">
        <f>VLOOKUP(B16,RMS!B:D,3,FALSE)</f>
        <v>885325.09030000004</v>
      </c>
      <c r="J16" s="21">
        <f>VLOOKUP(B16,RMS!B:E,4,FALSE)</f>
        <v>772414.26969999995</v>
      </c>
      <c r="K16" s="22">
        <f t="shared" si="1"/>
        <v>-8.6000000592321157E-3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332021.09570000001</v>
      </c>
      <c r="F17" s="25">
        <f>VLOOKUP(C17,RA!B21:I50,8,0)</f>
        <v>59813.155500000001</v>
      </c>
      <c r="G17" s="16">
        <f t="shared" si="0"/>
        <v>272207.94020000001</v>
      </c>
      <c r="H17" s="27">
        <f>RA!J21</f>
        <v>18.014866005395199</v>
      </c>
      <c r="I17" s="20">
        <f>VLOOKUP(B17,RMS!B:D,3,FALSE)</f>
        <v>332020.32861041499</v>
      </c>
      <c r="J17" s="21">
        <f>VLOOKUP(B17,RMS!B:E,4,FALSE)</f>
        <v>272207.94003281102</v>
      </c>
      <c r="K17" s="22">
        <f t="shared" si="1"/>
        <v>0.76708958501694724</v>
      </c>
      <c r="L17" s="22">
        <f t="shared" si="2"/>
        <v>1.6718899132683873E-4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1405846.7083999999</v>
      </c>
      <c r="F18" s="25">
        <f>VLOOKUP(C18,RA!B22:I51,8,0)</f>
        <v>78327.345000000001</v>
      </c>
      <c r="G18" s="16">
        <f t="shared" si="0"/>
        <v>1327519.3633999999</v>
      </c>
      <c r="H18" s="27">
        <f>RA!J22</f>
        <v>5.5715423688792303</v>
      </c>
      <c r="I18" s="20">
        <f>VLOOKUP(B18,RMS!B:D,3,FALSE)</f>
        <v>1405847.92455133</v>
      </c>
      <c r="J18" s="21">
        <f>VLOOKUP(B18,RMS!B:E,4,FALSE)</f>
        <v>1327519.3623097299</v>
      </c>
      <c r="K18" s="22">
        <f t="shared" si="1"/>
        <v>-1.2161513301543891</v>
      </c>
      <c r="L18" s="22">
        <f t="shared" si="2"/>
        <v>1.0902700014412403E-3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2158909.4852</v>
      </c>
      <c r="F19" s="25">
        <f>VLOOKUP(C19,RA!B23:I52,8,0)</f>
        <v>363685.3174</v>
      </c>
      <c r="G19" s="16">
        <f t="shared" si="0"/>
        <v>1795224.1677999999</v>
      </c>
      <c r="H19" s="27">
        <f>RA!J23</f>
        <v>16.845788111691402</v>
      </c>
      <c r="I19" s="20">
        <f>VLOOKUP(B19,RMS!B:D,3,FALSE)</f>
        <v>2158910.3936957298</v>
      </c>
      <c r="J19" s="21">
        <f>VLOOKUP(B19,RMS!B:E,4,FALSE)</f>
        <v>1795224.1983777799</v>
      </c>
      <c r="K19" s="22">
        <f t="shared" si="1"/>
        <v>-0.90849572978913784</v>
      </c>
      <c r="L19" s="22">
        <f t="shared" si="2"/>
        <v>-3.0577779980376363E-2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298282.44660000002</v>
      </c>
      <c r="F20" s="25">
        <f>VLOOKUP(C20,RA!B24:I53,8,0)</f>
        <v>42624.485399999998</v>
      </c>
      <c r="G20" s="16">
        <f t="shared" si="0"/>
        <v>255657.96120000002</v>
      </c>
      <c r="H20" s="27">
        <f>RA!J24</f>
        <v>14.289974447326401</v>
      </c>
      <c r="I20" s="20">
        <f>VLOOKUP(B20,RMS!B:D,3,FALSE)</f>
        <v>298282.54322025599</v>
      </c>
      <c r="J20" s="21">
        <f>VLOOKUP(B20,RMS!B:E,4,FALSE)</f>
        <v>255657.96105012399</v>
      </c>
      <c r="K20" s="22">
        <f t="shared" si="1"/>
        <v>-9.6620255964808166E-2</v>
      </c>
      <c r="L20" s="22">
        <f t="shared" si="2"/>
        <v>1.4987602480687201E-4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261230.27739999999</v>
      </c>
      <c r="F21" s="25">
        <f>VLOOKUP(C21,RA!B25:I54,8,0)</f>
        <v>25918.5412</v>
      </c>
      <c r="G21" s="16">
        <f t="shared" si="0"/>
        <v>235311.73619999998</v>
      </c>
      <c r="H21" s="27">
        <f>RA!J25</f>
        <v>9.9217217307138998</v>
      </c>
      <c r="I21" s="20">
        <f>VLOOKUP(B21,RMS!B:D,3,FALSE)</f>
        <v>261230.249268913</v>
      </c>
      <c r="J21" s="21">
        <f>VLOOKUP(B21,RMS!B:E,4,FALSE)</f>
        <v>235311.73611486299</v>
      </c>
      <c r="K21" s="22">
        <f t="shared" si="1"/>
        <v>2.8131086990470067E-2</v>
      </c>
      <c r="L21" s="22">
        <f t="shared" si="2"/>
        <v>8.5136998677626252E-5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562962.2156</v>
      </c>
      <c r="F22" s="25">
        <f>VLOOKUP(C22,RA!B26:I55,8,0)</f>
        <v>136612.1887</v>
      </c>
      <c r="G22" s="16">
        <f t="shared" si="0"/>
        <v>426350.0269</v>
      </c>
      <c r="H22" s="27">
        <f>RA!J26</f>
        <v>24.2666709975198</v>
      </c>
      <c r="I22" s="20">
        <f>VLOOKUP(B22,RMS!B:D,3,FALSE)</f>
        <v>562962.10353908199</v>
      </c>
      <c r="J22" s="21">
        <f>VLOOKUP(B22,RMS!B:E,4,FALSE)</f>
        <v>426350.02171678498</v>
      </c>
      <c r="K22" s="22">
        <f t="shared" si="1"/>
        <v>0.11206091800704598</v>
      </c>
      <c r="L22" s="22">
        <f t="shared" si="2"/>
        <v>5.183215020224452E-3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246636.266</v>
      </c>
      <c r="F23" s="25">
        <f>VLOOKUP(C23,RA!B27:I56,8,0)</f>
        <v>62852.219599999997</v>
      </c>
      <c r="G23" s="16">
        <f t="shared" si="0"/>
        <v>183784.04639999999</v>
      </c>
      <c r="H23" s="27">
        <f>RA!J27</f>
        <v>25.483770338949299</v>
      </c>
      <c r="I23" s="20">
        <f>VLOOKUP(B23,RMS!B:D,3,FALSE)</f>
        <v>246636.01739008399</v>
      </c>
      <c r="J23" s="21">
        <f>VLOOKUP(B23,RMS!B:E,4,FALSE)</f>
        <v>183784.03665768899</v>
      </c>
      <c r="K23" s="22">
        <f t="shared" si="1"/>
        <v>0.2486099160159938</v>
      </c>
      <c r="L23" s="22">
        <f t="shared" si="2"/>
        <v>9.7423109982628375E-3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857784.14890000003</v>
      </c>
      <c r="F24" s="25">
        <f>VLOOKUP(C24,RA!B28:I57,8,0)</f>
        <v>53358.489500000003</v>
      </c>
      <c r="G24" s="16">
        <f t="shared" si="0"/>
        <v>804425.6594</v>
      </c>
      <c r="H24" s="27">
        <f>RA!J28</f>
        <v>6.2205030914158899</v>
      </c>
      <c r="I24" s="20">
        <f>VLOOKUP(B24,RMS!B:D,3,FALSE)</f>
        <v>857784.14817345096</v>
      </c>
      <c r="J24" s="21">
        <f>VLOOKUP(B24,RMS!B:E,4,FALSE)</f>
        <v>804425.65672035399</v>
      </c>
      <c r="K24" s="22">
        <f t="shared" si="1"/>
        <v>7.2654907125979662E-4</v>
      </c>
      <c r="L24" s="22">
        <f t="shared" si="2"/>
        <v>2.6796460151672363E-3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547805.84210000001</v>
      </c>
      <c r="F25" s="25">
        <f>VLOOKUP(C25,RA!B29:I58,8,0)</f>
        <v>84410.636299999998</v>
      </c>
      <c r="G25" s="16">
        <f t="shared" si="0"/>
        <v>463395.2058</v>
      </c>
      <c r="H25" s="27">
        <f>RA!J29</f>
        <v>15.408860186012999</v>
      </c>
      <c r="I25" s="20">
        <f>VLOOKUP(B25,RMS!B:D,3,FALSE)</f>
        <v>547805.8419</v>
      </c>
      <c r="J25" s="21">
        <f>VLOOKUP(B25,RMS!B:E,4,FALSE)</f>
        <v>463395.20013506198</v>
      </c>
      <c r="K25" s="22">
        <f t="shared" si="1"/>
        <v>2.0000000949949026E-4</v>
      </c>
      <c r="L25" s="22">
        <f t="shared" si="2"/>
        <v>5.6649380130693316E-3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1038769.4888000001</v>
      </c>
      <c r="F26" s="25">
        <f>VLOOKUP(C26,RA!B30:I59,8,0)</f>
        <v>141876.3732</v>
      </c>
      <c r="G26" s="16">
        <f t="shared" si="0"/>
        <v>896893.11560000002</v>
      </c>
      <c r="H26" s="27">
        <f>RA!J30</f>
        <v>13.658119027340501</v>
      </c>
      <c r="I26" s="20">
        <f>VLOOKUP(B26,RMS!B:D,3,FALSE)</f>
        <v>1038769.4895885</v>
      </c>
      <c r="J26" s="21">
        <f>VLOOKUP(B26,RMS!B:E,4,FALSE)</f>
        <v>896893.09699266998</v>
      </c>
      <c r="K26" s="22">
        <f t="shared" si="1"/>
        <v>-7.8849995043128729E-4</v>
      </c>
      <c r="L26" s="22">
        <f t="shared" si="2"/>
        <v>1.8607330042868853E-2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691556.6237</v>
      </c>
      <c r="F27" s="25">
        <f>VLOOKUP(C27,RA!B31:I60,8,0)</f>
        <v>49326.206899999997</v>
      </c>
      <c r="G27" s="16">
        <f t="shared" si="0"/>
        <v>642230.41680000001</v>
      </c>
      <c r="H27" s="27">
        <f>RA!J31</f>
        <v>7.13263458255848</v>
      </c>
      <c r="I27" s="20">
        <f>VLOOKUP(B27,RMS!B:D,3,FALSE)</f>
        <v>691556.61934778804</v>
      </c>
      <c r="J27" s="21">
        <f>VLOOKUP(B27,RMS!B:E,4,FALSE)</f>
        <v>642230.40958407102</v>
      </c>
      <c r="K27" s="22">
        <f t="shared" si="1"/>
        <v>4.3522119522094727E-3</v>
      </c>
      <c r="L27" s="22">
        <f t="shared" si="2"/>
        <v>7.2159289848059416E-3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118020.36169999999</v>
      </c>
      <c r="F28" s="25">
        <f>VLOOKUP(C28,RA!B32:I61,8,0)</f>
        <v>26534.4617</v>
      </c>
      <c r="G28" s="16">
        <f t="shared" si="0"/>
        <v>91485.9</v>
      </c>
      <c r="H28" s="27">
        <f>RA!J32</f>
        <v>22.4829523632955</v>
      </c>
      <c r="I28" s="20">
        <f>VLOOKUP(B28,RMS!B:D,3,FALSE)</f>
        <v>118020.28053973999</v>
      </c>
      <c r="J28" s="21">
        <f>VLOOKUP(B28,RMS!B:E,4,FALSE)</f>
        <v>91485.909097062497</v>
      </c>
      <c r="K28" s="22">
        <f t="shared" si="1"/>
        <v>8.1160260000615381E-2</v>
      </c>
      <c r="L28" s="22">
        <f t="shared" si="2"/>
        <v>-9.0970625024056062E-3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160633.7622</v>
      </c>
      <c r="F30" s="25">
        <f>VLOOKUP(C30,RA!B34:I64,8,0)</f>
        <v>30886.205399999999</v>
      </c>
      <c r="G30" s="16">
        <f t="shared" si="0"/>
        <v>129747.55679999999</v>
      </c>
      <c r="H30" s="27">
        <f>RA!J34</f>
        <v>19.227717123094301</v>
      </c>
      <c r="I30" s="20">
        <f>VLOOKUP(B30,RMS!B:D,3,FALSE)</f>
        <v>160633.76819999999</v>
      </c>
      <c r="J30" s="21">
        <f>VLOOKUP(B30,RMS!B:E,4,FALSE)</f>
        <v>129747.56</v>
      </c>
      <c r="K30" s="22">
        <f t="shared" si="1"/>
        <v>-5.9999999939464033E-3</v>
      </c>
      <c r="L30" s="22">
        <f t="shared" si="2"/>
        <v>-3.2000000064726919E-3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152959.88</v>
      </c>
      <c r="F32" s="25">
        <f>VLOOKUP(C32,RA!B34:I65,8,0)</f>
        <v>4766.03</v>
      </c>
      <c r="G32" s="16">
        <f t="shared" si="0"/>
        <v>148193.85</v>
      </c>
      <c r="H32" s="27">
        <f>RA!J34</f>
        <v>19.227717123094301</v>
      </c>
      <c r="I32" s="20">
        <f>VLOOKUP(B32,RMS!B:D,3,FALSE)</f>
        <v>152959.88</v>
      </c>
      <c r="J32" s="21">
        <f>VLOOKUP(B32,RMS!B:E,4,FALSE)</f>
        <v>148193.85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139635.12</v>
      </c>
      <c r="F33" s="25">
        <f>VLOOKUP(C33,RA!B34:I65,8,0)</f>
        <v>-12358.12</v>
      </c>
      <c r="G33" s="16">
        <f t="shared" si="0"/>
        <v>151993.24</v>
      </c>
      <c r="H33" s="27">
        <f>RA!J34</f>
        <v>19.227717123094301</v>
      </c>
      <c r="I33" s="20">
        <f>VLOOKUP(B33,RMS!B:D,3,FALSE)</f>
        <v>139635.12</v>
      </c>
      <c r="J33" s="21">
        <f>VLOOKUP(B33,RMS!B:E,4,FALSE)</f>
        <v>151993.24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126971.83</v>
      </c>
      <c r="F34" s="25">
        <f>VLOOKUP(C34,RA!B34:I66,8,0)</f>
        <v>-2036.76</v>
      </c>
      <c r="G34" s="16">
        <f t="shared" si="0"/>
        <v>129008.59</v>
      </c>
      <c r="H34" s="27">
        <f>RA!J35</f>
        <v>0</v>
      </c>
      <c r="I34" s="20">
        <f>VLOOKUP(B34,RMS!B:D,3,FALSE)</f>
        <v>126971.83</v>
      </c>
      <c r="J34" s="21">
        <f>VLOOKUP(B34,RMS!B:E,4,FALSE)</f>
        <v>129008.59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110042.88</v>
      </c>
      <c r="F35" s="25">
        <f>VLOOKUP(C35,RA!B34:I67,8,0)</f>
        <v>-12740.15</v>
      </c>
      <c r="G35" s="16">
        <f t="shared" si="0"/>
        <v>122783.03</v>
      </c>
      <c r="H35" s="27">
        <f>RA!J34</f>
        <v>19.227717123094301</v>
      </c>
      <c r="I35" s="20">
        <f>VLOOKUP(B35,RMS!B:D,3,FALSE)</f>
        <v>110042.88</v>
      </c>
      <c r="J35" s="21">
        <f>VLOOKUP(B35,RMS!B:E,4,FALSE)</f>
        <v>122783.03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40656.410300000003</v>
      </c>
      <c r="F37" s="25">
        <f>VLOOKUP(C37,RA!B8:I68,8,0)</f>
        <v>2856.4396999999999</v>
      </c>
      <c r="G37" s="16">
        <f t="shared" si="0"/>
        <v>37799.970600000001</v>
      </c>
      <c r="H37" s="27">
        <f>RA!J35</f>
        <v>0</v>
      </c>
      <c r="I37" s="20">
        <f>VLOOKUP(B37,RMS!B:D,3,FALSE)</f>
        <v>40656.410256410301</v>
      </c>
      <c r="J37" s="21">
        <f>VLOOKUP(B37,RMS!B:E,4,FALSE)</f>
        <v>37799.9700854701</v>
      </c>
      <c r="K37" s="22">
        <f t="shared" si="1"/>
        <v>4.3589701817836612E-5</v>
      </c>
      <c r="L37" s="22">
        <f t="shared" si="2"/>
        <v>5.1452990010147914E-4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320288.02720000001</v>
      </c>
      <c r="F38" s="25">
        <f>VLOOKUP(C38,RA!B8:I69,8,0)</f>
        <v>18275.780699999999</v>
      </c>
      <c r="G38" s="16">
        <f t="shared" si="0"/>
        <v>302012.24650000001</v>
      </c>
      <c r="H38" s="27">
        <f>RA!J36</f>
        <v>3.1158693377636002</v>
      </c>
      <c r="I38" s="20">
        <f>VLOOKUP(B38,RMS!B:D,3,FALSE)</f>
        <v>320288.02339401701</v>
      </c>
      <c r="J38" s="21">
        <f>VLOOKUP(B38,RMS!B:E,4,FALSE)</f>
        <v>302012.24516495701</v>
      </c>
      <c r="K38" s="22">
        <f t="shared" si="1"/>
        <v>3.8059829967096448E-3</v>
      </c>
      <c r="L38" s="22">
        <f t="shared" si="2"/>
        <v>1.3350429944694042E-3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45134.26</v>
      </c>
      <c r="F39" s="25">
        <f>VLOOKUP(C39,RA!B9:I70,8,0)</f>
        <v>-3714.48</v>
      </c>
      <c r="G39" s="16">
        <f t="shared" si="0"/>
        <v>48848.740000000005</v>
      </c>
      <c r="H39" s="27">
        <f>RA!J37</f>
        <v>-8.8502949687729</v>
      </c>
      <c r="I39" s="20">
        <f>VLOOKUP(B39,RMS!B:D,3,FALSE)</f>
        <v>45134.26</v>
      </c>
      <c r="J39" s="21">
        <f>VLOOKUP(B39,RMS!B:E,4,FALSE)</f>
        <v>48848.74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47880.38</v>
      </c>
      <c r="F40" s="25">
        <f>VLOOKUP(C40,RA!B10:I71,8,0)</f>
        <v>6269.37</v>
      </c>
      <c r="G40" s="16">
        <f t="shared" si="0"/>
        <v>41611.009999999995</v>
      </c>
      <c r="H40" s="27">
        <f>RA!J38</f>
        <v>-1.6041038394106799</v>
      </c>
      <c r="I40" s="20">
        <f>VLOOKUP(B40,RMS!B:D,3,FALSE)</f>
        <v>47880.38</v>
      </c>
      <c r="J40" s="21">
        <f>VLOOKUP(B40,RMS!B:E,4,FALSE)</f>
        <v>41611.01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-11.577441448279099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8592.2322999999997</v>
      </c>
      <c r="F42" s="25">
        <f>VLOOKUP(C42,RA!B8:I72,8,0)</f>
        <v>600.1816</v>
      </c>
      <c r="G42" s="16">
        <f t="shared" si="0"/>
        <v>7992.0506999999998</v>
      </c>
      <c r="H42" s="27">
        <f>RA!J39</f>
        <v>-11.577441448279099</v>
      </c>
      <c r="I42" s="20">
        <f>VLOOKUP(B42,RMS!B:D,3,FALSE)</f>
        <v>8592.2320550639106</v>
      </c>
      <c r="J42" s="21">
        <f>VLOOKUP(B42,RMS!B:E,4,FALSE)</f>
        <v>7992.05079797292</v>
      </c>
      <c r="K42" s="22">
        <f t="shared" si="1"/>
        <v>2.4493608907505404E-4</v>
      </c>
      <c r="L42" s="22">
        <f t="shared" si="2"/>
        <v>-9.7972920229949523E-5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15888695.842700001</v>
      </c>
      <c r="E7" s="53">
        <v>16313385.1491</v>
      </c>
      <c r="F7" s="54">
        <v>97.396681911703496</v>
      </c>
      <c r="G7" s="53">
        <v>16721771.2184</v>
      </c>
      <c r="H7" s="54">
        <v>-4.9819804661800102</v>
      </c>
      <c r="I7" s="53">
        <v>2130041.0567999999</v>
      </c>
      <c r="J7" s="54">
        <v>13.406015684910001</v>
      </c>
      <c r="K7" s="53">
        <v>2081725.8928</v>
      </c>
      <c r="L7" s="54">
        <v>12.4491949184746</v>
      </c>
      <c r="M7" s="54">
        <v>2.3209186265639999E-2</v>
      </c>
      <c r="N7" s="53">
        <v>111541610.48370001</v>
      </c>
      <c r="O7" s="53">
        <v>4169288538.0799999</v>
      </c>
      <c r="P7" s="53">
        <v>917089</v>
      </c>
      <c r="Q7" s="53">
        <v>890529</v>
      </c>
      <c r="R7" s="54">
        <v>2.9824969203698002</v>
      </c>
      <c r="S7" s="53">
        <v>17.3251405727252</v>
      </c>
      <c r="T7" s="53">
        <v>18.1772879280742</v>
      </c>
      <c r="U7" s="55">
        <v>-4.9185595451416804</v>
      </c>
    </row>
    <row r="8" spans="1:23" ht="12" thickBot="1">
      <c r="A8" s="81">
        <v>42557</v>
      </c>
      <c r="B8" s="69" t="s">
        <v>6</v>
      </c>
      <c r="C8" s="70"/>
      <c r="D8" s="56">
        <v>549385.86710000003</v>
      </c>
      <c r="E8" s="56">
        <v>589010.25899999996</v>
      </c>
      <c r="F8" s="57">
        <v>93.272716171824797</v>
      </c>
      <c r="G8" s="56">
        <v>561001.13820000004</v>
      </c>
      <c r="H8" s="57">
        <v>-2.0704541058986399</v>
      </c>
      <c r="I8" s="56">
        <v>173567.4118</v>
      </c>
      <c r="J8" s="57">
        <v>31.5929881334947</v>
      </c>
      <c r="K8" s="56">
        <v>146445.5595</v>
      </c>
      <c r="L8" s="57">
        <v>26.104324845022202</v>
      </c>
      <c r="M8" s="57">
        <v>0.185200919663255</v>
      </c>
      <c r="N8" s="56">
        <v>3437027.6143</v>
      </c>
      <c r="O8" s="56">
        <v>148546095.18529999</v>
      </c>
      <c r="P8" s="56">
        <v>27597</v>
      </c>
      <c r="Q8" s="56">
        <v>24280</v>
      </c>
      <c r="R8" s="57">
        <v>13.661449752883</v>
      </c>
      <c r="S8" s="56">
        <v>19.9074488929956</v>
      </c>
      <c r="T8" s="56">
        <v>21.0749451276771</v>
      </c>
      <c r="U8" s="58">
        <v>-5.8646200271912496</v>
      </c>
    </row>
    <row r="9" spans="1:23" ht="12" thickBot="1">
      <c r="A9" s="82"/>
      <c r="B9" s="69" t="s">
        <v>7</v>
      </c>
      <c r="C9" s="70"/>
      <c r="D9" s="56">
        <v>107235.07309999999</v>
      </c>
      <c r="E9" s="56">
        <v>126462.03350000001</v>
      </c>
      <c r="F9" s="57">
        <v>84.796258712698901</v>
      </c>
      <c r="G9" s="56">
        <v>121686.2412</v>
      </c>
      <c r="H9" s="57">
        <v>-11.875761760319699</v>
      </c>
      <c r="I9" s="56">
        <v>23259.884099999999</v>
      </c>
      <c r="J9" s="57">
        <v>21.690556482681199</v>
      </c>
      <c r="K9" s="56">
        <v>27068.283299999999</v>
      </c>
      <c r="L9" s="57">
        <v>22.244325268878502</v>
      </c>
      <c r="M9" s="57">
        <v>-0.14069600047373501</v>
      </c>
      <c r="N9" s="56">
        <v>631855.42090000003</v>
      </c>
      <c r="O9" s="56">
        <v>21039266.4958</v>
      </c>
      <c r="P9" s="56">
        <v>5789</v>
      </c>
      <c r="Q9" s="56">
        <v>5297</v>
      </c>
      <c r="R9" s="57">
        <v>9.2882763828582302</v>
      </c>
      <c r="S9" s="56">
        <v>18.523937312143701</v>
      </c>
      <c r="T9" s="56">
        <v>18.112401736832201</v>
      </c>
      <c r="U9" s="58">
        <v>2.2216420212228001</v>
      </c>
    </row>
    <row r="10" spans="1:23" ht="12" thickBot="1">
      <c r="A10" s="82"/>
      <c r="B10" s="69" t="s">
        <v>8</v>
      </c>
      <c r="C10" s="70"/>
      <c r="D10" s="56">
        <v>142536.15549999999</v>
      </c>
      <c r="E10" s="56">
        <v>163661.8186</v>
      </c>
      <c r="F10" s="57">
        <v>87.091880512685407</v>
      </c>
      <c r="G10" s="56">
        <v>161857.12969999999</v>
      </c>
      <c r="H10" s="57">
        <v>-11.937054756754399</v>
      </c>
      <c r="I10" s="56">
        <v>44253.970300000001</v>
      </c>
      <c r="J10" s="57">
        <v>31.047540285313801</v>
      </c>
      <c r="K10" s="56">
        <v>45902.264600000002</v>
      </c>
      <c r="L10" s="57">
        <v>28.359742128801599</v>
      </c>
      <c r="M10" s="57">
        <v>-3.5908779542001001E-2</v>
      </c>
      <c r="N10" s="56">
        <v>928732.68790000002</v>
      </c>
      <c r="O10" s="56">
        <v>37210659.077299997</v>
      </c>
      <c r="P10" s="56">
        <v>98411</v>
      </c>
      <c r="Q10" s="56">
        <v>94793</v>
      </c>
      <c r="R10" s="57">
        <v>3.8167375228128599</v>
      </c>
      <c r="S10" s="56">
        <v>1.44837625367083</v>
      </c>
      <c r="T10" s="56">
        <v>1.4399063148122799</v>
      </c>
      <c r="U10" s="58">
        <v>0.58478857528128403</v>
      </c>
    </row>
    <row r="11" spans="1:23" ht="12" thickBot="1">
      <c r="A11" s="82"/>
      <c r="B11" s="69" t="s">
        <v>9</v>
      </c>
      <c r="C11" s="70"/>
      <c r="D11" s="56">
        <v>53776.076399999998</v>
      </c>
      <c r="E11" s="56">
        <v>50662.174400000004</v>
      </c>
      <c r="F11" s="57">
        <v>106.14640417013</v>
      </c>
      <c r="G11" s="56">
        <v>51529.255700000002</v>
      </c>
      <c r="H11" s="57">
        <v>4.3602816875152302</v>
      </c>
      <c r="I11" s="56">
        <v>14189.1533</v>
      </c>
      <c r="J11" s="57">
        <v>26.3856239612156</v>
      </c>
      <c r="K11" s="56">
        <v>11949.1139</v>
      </c>
      <c r="L11" s="57">
        <v>23.188989900352901</v>
      </c>
      <c r="M11" s="57">
        <v>0.187464896455628</v>
      </c>
      <c r="N11" s="56">
        <v>351077.39110000001</v>
      </c>
      <c r="O11" s="56">
        <v>12628358.016000001</v>
      </c>
      <c r="P11" s="56">
        <v>3068</v>
      </c>
      <c r="Q11" s="56">
        <v>2644</v>
      </c>
      <c r="R11" s="57">
        <v>16.036308623298002</v>
      </c>
      <c r="S11" s="56">
        <v>17.5280561929596</v>
      </c>
      <c r="T11" s="56">
        <v>18.957579122541599</v>
      </c>
      <c r="U11" s="58">
        <v>-8.15562726319998</v>
      </c>
    </row>
    <row r="12" spans="1:23" ht="12" thickBot="1">
      <c r="A12" s="82"/>
      <c r="B12" s="69" t="s">
        <v>10</v>
      </c>
      <c r="C12" s="70"/>
      <c r="D12" s="56">
        <v>168057.68950000001</v>
      </c>
      <c r="E12" s="56">
        <v>119624.9736</v>
      </c>
      <c r="F12" s="57">
        <v>140.487127764766</v>
      </c>
      <c r="G12" s="56">
        <v>132070.5913</v>
      </c>
      <c r="H12" s="57">
        <v>27.248381222322902</v>
      </c>
      <c r="I12" s="56">
        <v>29821.460599999999</v>
      </c>
      <c r="J12" s="57">
        <v>17.744776028234</v>
      </c>
      <c r="K12" s="56">
        <v>21052.107199999999</v>
      </c>
      <c r="L12" s="57">
        <v>15.940041604099299</v>
      </c>
      <c r="M12" s="57">
        <v>0.41655466204352198</v>
      </c>
      <c r="N12" s="56">
        <v>1155700.4981</v>
      </c>
      <c r="O12" s="56">
        <v>45806382.106899999</v>
      </c>
      <c r="P12" s="56">
        <v>1687</v>
      </c>
      <c r="Q12" s="56">
        <v>1859</v>
      </c>
      <c r="R12" s="57">
        <v>-9.2522861753630998</v>
      </c>
      <c r="S12" s="56">
        <v>99.6192587433314</v>
      </c>
      <c r="T12" s="56">
        <v>86.193335395373893</v>
      </c>
      <c r="U12" s="58">
        <v>13.477236748517999</v>
      </c>
    </row>
    <row r="13" spans="1:23" ht="12" thickBot="1">
      <c r="A13" s="82"/>
      <c r="B13" s="69" t="s">
        <v>11</v>
      </c>
      <c r="C13" s="70"/>
      <c r="D13" s="56">
        <v>241099.78390000001</v>
      </c>
      <c r="E13" s="56">
        <v>298220.67810000002</v>
      </c>
      <c r="F13" s="57">
        <v>80.846098746765605</v>
      </c>
      <c r="G13" s="56">
        <v>258664.54399999999</v>
      </c>
      <c r="H13" s="57">
        <v>-6.7905557632204996</v>
      </c>
      <c r="I13" s="56">
        <v>83379.966</v>
      </c>
      <c r="J13" s="57">
        <v>34.583177409475901</v>
      </c>
      <c r="K13" s="56">
        <v>68664.066699999996</v>
      </c>
      <c r="L13" s="57">
        <v>26.5456044489808</v>
      </c>
      <c r="M13" s="57">
        <v>0.21431732793070901</v>
      </c>
      <c r="N13" s="56">
        <v>1489742.6579</v>
      </c>
      <c r="O13" s="56">
        <v>64259006.049699999</v>
      </c>
      <c r="P13" s="56">
        <v>10872</v>
      </c>
      <c r="Q13" s="56">
        <v>10713</v>
      </c>
      <c r="R13" s="57">
        <v>1.48417810137216</v>
      </c>
      <c r="S13" s="56">
        <v>22.176212647166999</v>
      </c>
      <c r="T13" s="56">
        <v>21.424501736208398</v>
      </c>
      <c r="U13" s="58">
        <v>3.3897172746254101</v>
      </c>
    </row>
    <row r="14" spans="1:23" ht="12" thickBot="1">
      <c r="A14" s="82"/>
      <c r="B14" s="69" t="s">
        <v>12</v>
      </c>
      <c r="C14" s="70"/>
      <c r="D14" s="56">
        <v>100917.1799</v>
      </c>
      <c r="E14" s="56">
        <v>141775.1458</v>
      </c>
      <c r="F14" s="57">
        <v>71.181150497536706</v>
      </c>
      <c r="G14" s="56">
        <v>170734.8462</v>
      </c>
      <c r="H14" s="57">
        <v>-40.8924527440726</v>
      </c>
      <c r="I14" s="56">
        <v>19978.731500000002</v>
      </c>
      <c r="J14" s="57">
        <v>19.797155964719899</v>
      </c>
      <c r="K14" s="56">
        <v>27343.286800000002</v>
      </c>
      <c r="L14" s="57">
        <v>16.015059262108601</v>
      </c>
      <c r="M14" s="57">
        <v>-0.26933687065009299</v>
      </c>
      <c r="N14" s="56">
        <v>737937.95719999995</v>
      </c>
      <c r="O14" s="56">
        <v>29310822.021200001</v>
      </c>
      <c r="P14" s="56">
        <v>2081</v>
      </c>
      <c r="Q14" s="56">
        <v>2851</v>
      </c>
      <c r="R14" s="57">
        <v>-27.0080673447913</v>
      </c>
      <c r="S14" s="56">
        <v>48.494560259490598</v>
      </c>
      <c r="T14" s="56">
        <v>43.949077411434601</v>
      </c>
      <c r="U14" s="58">
        <v>9.3731808758209603</v>
      </c>
    </row>
    <row r="15" spans="1:23" ht="12" thickBot="1">
      <c r="A15" s="82"/>
      <c r="B15" s="69" t="s">
        <v>13</v>
      </c>
      <c r="C15" s="70"/>
      <c r="D15" s="56">
        <v>85652.378700000001</v>
      </c>
      <c r="E15" s="56">
        <v>117471.5499</v>
      </c>
      <c r="F15" s="57">
        <v>72.913295834534694</v>
      </c>
      <c r="G15" s="56">
        <v>118377.57249999999</v>
      </c>
      <c r="H15" s="57">
        <v>-27.6447583008175</v>
      </c>
      <c r="I15" s="56">
        <v>25614.9064</v>
      </c>
      <c r="J15" s="57">
        <v>29.9056567824193</v>
      </c>
      <c r="K15" s="56">
        <v>19242.039100000002</v>
      </c>
      <c r="L15" s="57">
        <v>16.2548012208985</v>
      </c>
      <c r="M15" s="57">
        <v>0.33119500832944498</v>
      </c>
      <c r="N15" s="56">
        <v>573787.12699999998</v>
      </c>
      <c r="O15" s="56">
        <v>24594555.249499999</v>
      </c>
      <c r="P15" s="56">
        <v>3655</v>
      </c>
      <c r="Q15" s="56">
        <v>4109</v>
      </c>
      <c r="R15" s="57">
        <v>-11.0489170114383</v>
      </c>
      <c r="S15" s="56">
        <v>23.434303337893301</v>
      </c>
      <c r="T15" s="56">
        <v>21.345480725237302</v>
      </c>
      <c r="U15" s="58">
        <v>8.9135255379168203</v>
      </c>
    </row>
    <row r="16" spans="1:23" ht="12" thickBot="1">
      <c r="A16" s="82"/>
      <c r="B16" s="69" t="s">
        <v>14</v>
      </c>
      <c r="C16" s="70"/>
      <c r="D16" s="56">
        <v>849919.19510000001</v>
      </c>
      <c r="E16" s="56">
        <v>898909.78159999999</v>
      </c>
      <c r="F16" s="57">
        <v>94.549999621452599</v>
      </c>
      <c r="G16" s="56">
        <v>912937.37710000004</v>
      </c>
      <c r="H16" s="57">
        <v>-6.90279350815727</v>
      </c>
      <c r="I16" s="56">
        <v>64847.037499999999</v>
      </c>
      <c r="J16" s="57">
        <v>7.6297885580017102</v>
      </c>
      <c r="K16" s="56">
        <v>48266.021699999998</v>
      </c>
      <c r="L16" s="57">
        <v>5.2868929359996102</v>
      </c>
      <c r="M16" s="57">
        <v>0.34353392336870398</v>
      </c>
      <c r="N16" s="56">
        <v>5517644.8859999999</v>
      </c>
      <c r="O16" s="56">
        <v>211904920.2306</v>
      </c>
      <c r="P16" s="56">
        <v>53099</v>
      </c>
      <c r="Q16" s="56">
        <v>49088</v>
      </c>
      <c r="R16" s="57">
        <v>8.1710397653194295</v>
      </c>
      <c r="S16" s="56">
        <v>16.006312644305901</v>
      </c>
      <c r="T16" s="56">
        <v>17.090347425032601</v>
      </c>
      <c r="U16" s="58">
        <v>-6.7725453376815699</v>
      </c>
    </row>
    <row r="17" spans="1:21" ht="12" thickBot="1">
      <c r="A17" s="82"/>
      <c r="B17" s="69" t="s">
        <v>15</v>
      </c>
      <c r="C17" s="70"/>
      <c r="D17" s="56">
        <v>692837.65650000004</v>
      </c>
      <c r="E17" s="56">
        <v>519747.66769999999</v>
      </c>
      <c r="F17" s="57">
        <v>133.30269658851199</v>
      </c>
      <c r="G17" s="56">
        <v>419950.0698</v>
      </c>
      <c r="H17" s="57">
        <v>64.9809599579212</v>
      </c>
      <c r="I17" s="56">
        <v>53559.620900000002</v>
      </c>
      <c r="J17" s="57">
        <v>7.7304719796216803</v>
      </c>
      <c r="K17" s="56">
        <v>44160.845300000001</v>
      </c>
      <c r="L17" s="57">
        <v>10.515737102039701</v>
      </c>
      <c r="M17" s="57">
        <v>0.212830518441186</v>
      </c>
      <c r="N17" s="56">
        <v>3966058.554</v>
      </c>
      <c r="O17" s="56">
        <v>227143466.57890001</v>
      </c>
      <c r="P17" s="56">
        <v>11032</v>
      </c>
      <c r="Q17" s="56">
        <v>10630</v>
      </c>
      <c r="R17" s="57">
        <v>3.7817497648165599</v>
      </c>
      <c r="S17" s="56">
        <v>62.802543192530798</v>
      </c>
      <c r="T17" s="56">
        <v>74.742087318908801</v>
      </c>
      <c r="U17" s="58">
        <v>-19.0112430475553</v>
      </c>
    </row>
    <row r="18" spans="1:21" ht="12" customHeight="1" thickBot="1">
      <c r="A18" s="82"/>
      <c r="B18" s="69" t="s">
        <v>16</v>
      </c>
      <c r="C18" s="70"/>
      <c r="D18" s="56">
        <v>1836997.0245999999</v>
      </c>
      <c r="E18" s="56">
        <v>1828425.4887999999</v>
      </c>
      <c r="F18" s="57">
        <v>100.46879327883499</v>
      </c>
      <c r="G18" s="56">
        <v>2217944.1820999999</v>
      </c>
      <c r="H18" s="57">
        <v>-17.1756873132538</v>
      </c>
      <c r="I18" s="56">
        <v>320830.98080000002</v>
      </c>
      <c r="J18" s="57">
        <v>17.464970084524801</v>
      </c>
      <c r="K18" s="56">
        <v>355725.73550000001</v>
      </c>
      <c r="L18" s="57">
        <v>16.038534169204901</v>
      </c>
      <c r="M18" s="57">
        <v>-9.8094546493670998E-2</v>
      </c>
      <c r="N18" s="56">
        <v>11607713.5024</v>
      </c>
      <c r="O18" s="56">
        <v>438830825.86019999</v>
      </c>
      <c r="P18" s="56">
        <v>83338</v>
      </c>
      <c r="Q18" s="56">
        <v>80969</v>
      </c>
      <c r="R18" s="57">
        <v>2.9258111128950501</v>
      </c>
      <c r="S18" s="56">
        <v>22.042729902325501</v>
      </c>
      <c r="T18" s="56">
        <v>22.145607667131902</v>
      </c>
      <c r="U18" s="58">
        <v>-0.46671970877590901</v>
      </c>
    </row>
    <row r="19" spans="1:21" ht="12" customHeight="1" thickBot="1">
      <c r="A19" s="82"/>
      <c r="B19" s="69" t="s">
        <v>17</v>
      </c>
      <c r="C19" s="70"/>
      <c r="D19" s="56">
        <v>502336.93859999999</v>
      </c>
      <c r="E19" s="56">
        <v>441139.24930000002</v>
      </c>
      <c r="F19" s="57">
        <v>113.87264665230001</v>
      </c>
      <c r="G19" s="56">
        <v>447681.5355</v>
      </c>
      <c r="H19" s="57">
        <v>12.208545308654999</v>
      </c>
      <c r="I19" s="56">
        <v>5683.2038000000002</v>
      </c>
      <c r="J19" s="57">
        <v>1.1313529552174599</v>
      </c>
      <c r="K19" s="56">
        <v>41701.655899999998</v>
      </c>
      <c r="L19" s="57">
        <v>9.3150269986955898</v>
      </c>
      <c r="M19" s="57">
        <v>-0.86371755084190804</v>
      </c>
      <c r="N19" s="56">
        <v>2898364.2324000001</v>
      </c>
      <c r="O19" s="56">
        <v>129908506.05159999</v>
      </c>
      <c r="P19" s="56">
        <v>8955</v>
      </c>
      <c r="Q19" s="56">
        <v>8030</v>
      </c>
      <c r="R19" s="57">
        <v>11.519302615193</v>
      </c>
      <c r="S19" s="56">
        <v>56.095693869346697</v>
      </c>
      <c r="T19" s="56">
        <v>42.508754906600302</v>
      </c>
      <c r="U19" s="58">
        <v>24.221001694696898</v>
      </c>
    </row>
    <row r="20" spans="1:21" ht="12" thickBot="1">
      <c r="A20" s="82"/>
      <c r="B20" s="69" t="s">
        <v>18</v>
      </c>
      <c r="C20" s="70"/>
      <c r="D20" s="56">
        <v>885325.08169999998</v>
      </c>
      <c r="E20" s="56">
        <v>962985.52179999999</v>
      </c>
      <c r="F20" s="57">
        <v>91.935450913650499</v>
      </c>
      <c r="G20" s="56">
        <v>925825.94519999996</v>
      </c>
      <c r="H20" s="57">
        <v>-4.3745656200260203</v>
      </c>
      <c r="I20" s="56">
        <v>112910.81200000001</v>
      </c>
      <c r="J20" s="57">
        <v>12.753599139334099</v>
      </c>
      <c r="K20" s="56">
        <v>93310.860100000005</v>
      </c>
      <c r="L20" s="57">
        <v>10.0786611764096</v>
      </c>
      <c r="M20" s="57">
        <v>0.21005006147189101</v>
      </c>
      <c r="N20" s="56">
        <v>6444893.7298999997</v>
      </c>
      <c r="O20" s="56">
        <v>237067096.5627</v>
      </c>
      <c r="P20" s="56">
        <v>39086</v>
      </c>
      <c r="Q20" s="56">
        <v>38831</v>
      </c>
      <c r="R20" s="57">
        <v>0.656691818392519</v>
      </c>
      <c r="S20" s="56">
        <v>22.650695433147401</v>
      </c>
      <c r="T20" s="56">
        <v>26.770730117689499</v>
      </c>
      <c r="U20" s="58">
        <v>-18.1894401286802</v>
      </c>
    </row>
    <row r="21" spans="1:21" ht="12" customHeight="1" thickBot="1">
      <c r="A21" s="82"/>
      <c r="B21" s="69" t="s">
        <v>19</v>
      </c>
      <c r="C21" s="70"/>
      <c r="D21" s="56">
        <v>332021.09570000001</v>
      </c>
      <c r="E21" s="56">
        <v>378009.61829999997</v>
      </c>
      <c r="F21" s="57">
        <v>87.834033745802202</v>
      </c>
      <c r="G21" s="56">
        <v>365352.78210000001</v>
      </c>
      <c r="H21" s="57">
        <v>-9.1231511112119694</v>
      </c>
      <c r="I21" s="56">
        <v>59813.155500000001</v>
      </c>
      <c r="J21" s="57">
        <v>18.014866005395199</v>
      </c>
      <c r="K21" s="56">
        <v>49891.136599999998</v>
      </c>
      <c r="L21" s="57">
        <v>13.655606045541001</v>
      </c>
      <c r="M21" s="57">
        <v>0.19887337864337201</v>
      </c>
      <c r="N21" s="56">
        <v>2130322.5495000002</v>
      </c>
      <c r="O21" s="56">
        <v>78954127.728400007</v>
      </c>
      <c r="P21" s="56">
        <v>28415</v>
      </c>
      <c r="Q21" s="56">
        <v>28596</v>
      </c>
      <c r="R21" s="57">
        <v>-0.63295565813400501</v>
      </c>
      <c r="S21" s="56">
        <v>11.6847121485131</v>
      </c>
      <c r="T21" s="56">
        <v>11.725419523709601</v>
      </c>
      <c r="U21" s="58">
        <v>-0.34838149779907801</v>
      </c>
    </row>
    <row r="22" spans="1:21" ht="12" customHeight="1" thickBot="1">
      <c r="A22" s="82"/>
      <c r="B22" s="69" t="s">
        <v>20</v>
      </c>
      <c r="C22" s="70"/>
      <c r="D22" s="56">
        <v>1405846.7083999999</v>
      </c>
      <c r="E22" s="56">
        <v>1346088.8529000001</v>
      </c>
      <c r="F22" s="57">
        <v>104.43936931587101</v>
      </c>
      <c r="G22" s="56">
        <v>1291577.2401000001</v>
      </c>
      <c r="H22" s="57">
        <v>8.8472810415234999</v>
      </c>
      <c r="I22" s="56">
        <v>78327.345000000001</v>
      </c>
      <c r="J22" s="57">
        <v>5.5715423688792303</v>
      </c>
      <c r="K22" s="56">
        <v>181793.8554</v>
      </c>
      <c r="L22" s="57">
        <v>14.0753374831787</v>
      </c>
      <c r="M22" s="57">
        <v>-0.56914195571870796</v>
      </c>
      <c r="N22" s="56">
        <v>8413404.9606999997</v>
      </c>
      <c r="O22" s="56">
        <v>273669495.70050001</v>
      </c>
      <c r="P22" s="56">
        <v>83021</v>
      </c>
      <c r="Q22" s="56">
        <v>76870</v>
      </c>
      <c r="R22" s="57">
        <v>8.0018212566671103</v>
      </c>
      <c r="S22" s="56">
        <v>16.9336277375604</v>
      </c>
      <c r="T22" s="56">
        <v>16.502451905815001</v>
      </c>
      <c r="U22" s="58">
        <v>2.5462696973606902</v>
      </c>
    </row>
    <row r="23" spans="1:21" ht="12" thickBot="1">
      <c r="A23" s="82"/>
      <c r="B23" s="69" t="s">
        <v>21</v>
      </c>
      <c r="C23" s="70"/>
      <c r="D23" s="56">
        <v>2158909.4852</v>
      </c>
      <c r="E23" s="56">
        <v>2533124.8070999999</v>
      </c>
      <c r="F23" s="57">
        <v>85.227126557241704</v>
      </c>
      <c r="G23" s="56">
        <v>2549552.0139000001</v>
      </c>
      <c r="H23" s="57">
        <v>-15.3220066337239</v>
      </c>
      <c r="I23" s="56">
        <v>363685.3174</v>
      </c>
      <c r="J23" s="57">
        <v>16.845788111691402</v>
      </c>
      <c r="K23" s="56">
        <v>317635.66940000001</v>
      </c>
      <c r="L23" s="57">
        <v>12.4584894784758</v>
      </c>
      <c r="M23" s="57">
        <v>0.14497631228566299</v>
      </c>
      <c r="N23" s="56">
        <v>15070194.1973</v>
      </c>
      <c r="O23" s="56">
        <v>610725635.86800003</v>
      </c>
      <c r="P23" s="56">
        <v>72937</v>
      </c>
      <c r="Q23" s="56">
        <v>70401</v>
      </c>
      <c r="R23" s="57">
        <v>3.6022215593528601</v>
      </c>
      <c r="S23" s="56">
        <v>29.599647438200101</v>
      </c>
      <c r="T23" s="56">
        <v>30.688022241161399</v>
      </c>
      <c r="U23" s="58">
        <v>-3.6769856980007498</v>
      </c>
    </row>
    <row r="24" spans="1:21" ht="12" thickBot="1">
      <c r="A24" s="82"/>
      <c r="B24" s="69" t="s">
        <v>22</v>
      </c>
      <c r="C24" s="70"/>
      <c r="D24" s="56">
        <v>298282.44660000002</v>
      </c>
      <c r="E24" s="56">
        <v>257825.823</v>
      </c>
      <c r="F24" s="57">
        <v>115.69145523487801</v>
      </c>
      <c r="G24" s="56">
        <v>259284.4425</v>
      </c>
      <c r="H24" s="57">
        <v>15.040626319105099</v>
      </c>
      <c r="I24" s="56">
        <v>42624.485399999998</v>
      </c>
      <c r="J24" s="57">
        <v>14.289974447326401</v>
      </c>
      <c r="K24" s="56">
        <v>46903.741099999999</v>
      </c>
      <c r="L24" s="57">
        <v>18.089685847618899</v>
      </c>
      <c r="M24" s="57">
        <v>-9.1234848215551001E-2</v>
      </c>
      <c r="N24" s="56">
        <v>1896353.6347000001</v>
      </c>
      <c r="O24" s="56">
        <v>57137479.649700001</v>
      </c>
      <c r="P24" s="56">
        <v>28701</v>
      </c>
      <c r="Q24" s="56">
        <v>28051</v>
      </c>
      <c r="R24" s="57">
        <v>2.3172079426758501</v>
      </c>
      <c r="S24" s="56">
        <v>10.392754489390599</v>
      </c>
      <c r="T24" s="56">
        <v>10.321401957149501</v>
      </c>
      <c r="U24" s="58">
        <v>0.68656035619793898</v>
      </c>
    </row>
    <row r="25" spans="1:21" ht="12" thickBot="1">
      <c r="A25" s="82"/>
      <c r="B25" s="69" t="s">
        <v>23</v>
      </c>
      <c r="C25" s="70"/>
      <c r="D25" s="56">
        <v>261230.27739999999</v>
      </c>
      <c r="E25" s="56">
        <v>272054.69780000002</v>
      </c>
      <c r="F25" s="57">
        <v>96.0212337858773</v>
      </c>
      <c r="G25" s="56">
        <v>220471.0318</v>
      </c>
      <c r="H25" s="57">
        <v>18.4873474157706</v>
      </c>
      <c r="I25" s="56">
        <v>25918.5412</v>
      </c>
      <c r="J25" s="57">
        <v>9.9217217307138998</v>
      </c>
      <c r="K25" s="56">
        <v>21209.4274</v>
      </c>
      <c r="L25" s="57">
        <v>9.6200517713547509</v>
      </c>
      <c r="M25" s="57">
        <v>0.22202927552867399</v>
      </c>
      <c r="N25" s="56">
        <v>1739407.3533999999</v>
      </c>
      <c r="O25" s="56">
        <v>70033758.745299995</v>
      </c>
      <c r="P25" s="56">
        <v>17773</v>
      </c>
      <c r="Q25" s="56">
        <v>17018</v>
      </c>
      <c r="R25" s="57">
        <v>4.4364790222117803</v>
      </c>
      <c r="S25" s="56">
        <v>14.698153232431199</v>
      </c>
      <c r="T25" s="56">
        <v>14.7022306263956</v>
      </c>
      <c r="U25" s="58">
        <v>-2.7740859003774002E-2</v>
      </c>
    </row>
    <row r="26" spans="1:21" ht="12" thickBot="1">
      <c r="A26" s="82"/>
      <c r="B26" s="69" t="s">
        <v>24</v>
      </c>
      <c r="C26" s="70"/>
      <c r="D26" s="56">
        <v>562962.2156</v>
      </c>
      <c r="E26" s="56">
        <v>602730.63710000005</v>
      </c>
      <c r="F26" s="57">
        <v>93.401957847813506</v>
      </c>
      <c r="G26" s="56">
        <v>576325.24159999995</v>
      </c>
      <c r="H26" s="57">
        <v>-2.3186605471073101</v>
      </c>
      <c r="I26" s="56">
        <v>136612.1887</v>
      </c>
      <c r="J26" s="57">
        <v>24.2666709975198</v>
      </c>
      <c r="K26" s="56">
        <v>118953.5074</v>
      </c>
      <c r="L26" s="57">
        <v>20.639996101812201</v>
      </c>
      <c r="M26" s="57">
        <v>0.148450278482499</v>
      </c>
      <c r="N26" s="56">
        <v>3647297.9320999999</v>
      </c>
      <c r="O26" s="56">
        <v>134660535.91949999</v>
      </c>
      <c r="P26" s="56">
        <v>38753</v>
      </c>
      <c r="Q26" s="56">
        <v>40919</v>
      </c>
      <c r="R26" s="57">
        <v>-5.2933844913121</v>
      </c>
      <c r="S26" s="56">
        <v>14.526932511031401</v>
      </c>
      <c r="T26" s="56">
        <v>13.8077365722525</v>
      </c>
      <c r="U26" s="58">
        <v>4.95077634753771</v>
      </c>
    </row>
    <row r="27" spans="1:21" ht="12" thickBot="1">
      <c r="A27" s="82"/>
      <c r="B27" s="69" t="s">
        <v>25</v>
      </c>
      <c r="C27" s="70"/>
      <c r="D27" s="56">
        <v>246636.266</v>
      </c>
      <c r="E27" s="56">
        <v>278942.9572</v>
      </c>
      <c r="F27" s="57">
        <v>88.418172832076095</v>
      </c>
      <c r="G27" s="56">
        <v>276036.79269999999</v>
      </c>
      <c r="H27" s="57">
        <v>-10.650944902099599</v>
      </c>
      <c r="I27" s="56">
        <v>62852.219599999997</v>
      </c>
      <c r="J27" s="57">
        <v>25.483770338949299</v>
      </c>
      <c r="K27" s="56">
        <v>75811.431500000006</v>
      </c>
      <c r="L27" s="57">
        <v>27.4642487903389</v>
      </c>
      <c r="M27" s="57">
        <v>-0.17094007649756601</v>
      </c>
      <c r="N27" s="56">
        <v>1544084.1146</v>
      </c>
      <c r="O27" s="56">
        <v>45682579.9921</v>
      </c>
      <c r="P27" s="56">
        <v>31156</v>
      </c>
      <c r="Q27" s="56">
        <v>30214</v>
      </c>
      <c r="R27" s="57">
        <v>3.1177599788177601</v>
      </c>
      <c r="S27" s="56">
        <v>7.9161723584542303</v>
      </c>
      <c r="T27" s="56">
        <v>7.93148317667307</v>
      </c>
      <c r="U27" s="58">
        <v>-0.193411885511622</v>
      </c>
    </row>
    <row r="28" spans="1:21" ht="12" thickBot="1">
      <c r="A28" s="82"/>
      <c r="B28" s="69" t="s">
        <v>26</v>
      </c>
      <c r="C28" s="70"/>
      <c r="D28" s="56">
        <v>857784.14890000003</v>
      </c>
      <c r="E28" s="56">
        <v>861119.28489999997</v>
      </c>
      <c r="F28" s="57">
        <v>99.612697560200701</v>
      </c>
      <c r="G28" s="56">
        <v>794397.79940000002</v>
      </c>
      <c r="H28" s="57">
        <v>7.9791698249762399</v>
      </c>
      <c r="I28" s="56">
        <v>53358.489500000003</v>
      </c>
      <c r="J28" s="57">
        <v>6.2205030914158899</v>
      </c>
      <c r="K28" s="56">
        <v>33242.100599999998</v>
      </c>
      <c r="L28" s="57">
        <v>4.1845660480312796</v>
      </c>
      <c r="M28" s="57">
        <v>0.60514794603563704</v>
      </c>
      <c r="N28" s="56">
        <v>5564825.4675000003</v>
      </c>
      <c r="O28" s="56">
        <v>194347488.10330001</v>
      </c>
      <c r="P28" s="56">
        <v>38965</v>
      </c>
      <c r="Q28" s="56">
        <v>38178</v>
      </c>
      <c r="R28" s="57">
        <v>2.06139661585205</v>
      </c>
      <c r="S28" s="56">
        <v>22.014221709226199</v>
      </c>
      <c r="T28" s="56">
        <v>22.0403441641783</v>
      </c>
      <c r="U28" s="58">
        <v>-0.11866172375807001</v>
      </c>
    </row>
    <row r="29" spans="1:21" ht="12" thickBot="1">
      <c r="A29" s="82"/>
      <c r="B29" s="69" t="s">
        <v>27</v>
      </c>
      <c r="C29" s="70"/>
      <c r="D29" s="56">
        <v>547805.84210000001</v>
      </c>
      <c r="E29" s="56">
        <v>573383.36789999995</v>
      </c>
      <c r="F29" s="57">
        <v>95.539192932352194</v>
      </c>
      <c r="G29" s="56">
        <v>542280.52339999995</v>
      </c>
      <c r="H29" s="57">
        <v>1.01890413938479</v>
      </c>
      <c r="I29" s="56">
        <v>84410.636299999998</v>
      </c>
      <c r="J29" s="57">
        <v>15.408860186012999</v>
      </c>
      <c r="K29" s="56">
        <v>83941.241399999999</v>
      </c>
      <c r="L29" s="57">
        <v>15.4793022758228</v>
      </c>
      <c r="M29" s="57">
        <v>5.5919461300700003E-3</v>
      </c>
      <c r="N29" s="56">
        <v>3414155.1516999998</v>
      </c>
      <c r="O29" s="56">
        <v>143251041.84990001</v>
      </c>
      <c r="P29" s="56">
        <v>92719</v>
      </c>
      <c r="Q29" s="56">
        <v>90278</v>
      </c>
      <c r="R29" s="57">
        <v>2.7038702673962698</v>
      </c>
      <c r="S29" s="56">
        <v>5.9082371692964797</v>
      </c>
      <c r="T29" s="56">
        <v>5.9387352167748499</v>
      </c>
      <c r="U29" s="58">
        <v>-0.51619538289467704</v>
      </c>
    </row>
    <row r="30" spans="1:21" ht="12" thickBot="1">
      <c r="A30" s="82"/>
      <c r="B30" s="69" t="s">
        <v>28</v>
      </c>
      <c r="C30" s="70"/>
      <c r="D30" s="56">
        <v>1038769.4888000001</v>
      </c>
      <c r="E30" s="56">
        <v>1111758.2855</v>
      </c>
      <c r="F30" s="57">
        <v>93.434832224598694</v>
      </c>
      <c r="G30" s="56">
        <v>1039654.4121</v>
      </c>
      <c r="H30" s="57">
        <v>-8.5117062910600005E-2</v>
      </c>
      <c r="I30" s="56">
        <v>141876.3732</v>
      </c>
      <c r="J30" s="57">
        <v>13.658119027340501</v>
      </c>
      <c r="K30" s="56">
        <v>134589.93109999999</v>
      </c>
      <c r="L30" s="57">
        <v>12.9456413144192</v>
      </c>
      <c r="M30" s="57">
        <v>5.4138092206809998E-2</v>
      </c>
      <c r="N30" s="56">
        <v>6800698.3481000001</v>
      </c>
      <c r="O30" s="56">
        <v>225093229.8193</v>
      </c>
      <c r="P30" s="56">
        <v>70584</v>
      </c>
      <c r="Q30" s="56">
        <v>65753</v>
      </c>
      <c r="R30" s="57">
        <v>7.3471932839566296</v>
      </c>
      <c r="S30" s="56">
        <v>14.7167840983792</v>
      </c>
      <c r="T30" s="56">
        <v>14.699328249661599</v>
      </c>
      <c r="U30" s="58">
        <v>0.118611842104462</v>
      </c>
    </row>
    <row r="31" spans="1:21" ht="12" thickBot="1">
      <c r="A31" s="82"/>
      <c r="B31" s="69" t="s">
        <v>29</v>
      </c>
      <c r="C31" s="70"/>
      <c r="D31" s="56">
        <v>691556.6237</v>
      </c>
      <c r="E31" s="56">
        <v>899914.44869999995</v>
      </c>
      <c r="F31" s="57">
        <v>76.846929694151498</v>
      </c>
      <c r="G31" s="56">
        <v>788122.86049999995</v>
      </c>
      <c r="H31" s="57">
        <v>-12.252688208883599</v>
      </c>
      <c r="I31" s="56">
        <v>49326.206899999997</v>
      </c>
      <c r="J31" s="57">
        <v>7.13263458255848</v>
      </c>
      <c r="K31" s="56">
        <v>35384.859799999998</v>
      </c>
      <c r="L31" s="57">
        <v>4.4897644229671503</v>
      </c>
      <c r="M31" s="57">
        <v>0.39399187050050199</v>
      </c>
      <c r="N31" s="56">
        <v>8039367.5924000004</v>
      </c>
      <c r="O31" s="56">
        <v>243682181.56529999</v>
      </c>
      <c r="P31" s="56">
        <v>29670</v>
      </c>
      <c r="Q31" s="56">
        <v>34144</v>
      </c>
      <c r="R31" s="57">
        <v>-13.1033270852858</v>
      </c>
      <c r="S31" s="56">
        <v>23.308278520390999</v>
      </c>
      <c r="T31" s="56">
        <v>36.291015103678497</v>
      </c>
      <c r="U31" s="58">
        <v>-55.700109177645899</v>
      </c>
    </row>
    <row r="32" spans="1:21" ht="12" thickBot="1">
      <c r="A32" s="82"/>
      <c r="B32" s="69" t="s">
        <v>30</v>
      </c>
      <c r="C32" s="70"/>
      <c r="D32" s="56">
        <v>118020.36169999999</v>
      </c>
      <c r="E32" s="56">
        <v>106404.6281</v>
      </c>
      <c r="F32" s="57">
        <v>110.916568017214</v>
      </c>
      <c r="G32" s="56">
        <v>115178.1526</v>
      </c>
      <c r="H32" s="57">
        <v>2.4676633856688599</v>
      </c>
      <c r="I32" s="56">
        <v>26534.4617</v>
      </c>
      <c r="J32" s="57">
        <v>22.4829523632955</v>
      </c>
      <c r="K32" s="56">
        <v>31860.581399999999</v>
      </c>
      <c r="L32" s="57">
        <v>27.662000718702298</v>
      </c>
      <c r="M32" s="57">
        <v>-0.16716957023263901</v>
      </c>
      <c r="N32" s="56">
        <v>705343.58550000004</v>
      </c>
      <c r="O32" s="56">
        <v>23473940.052900001</v>
      </c>
      <c r="P32" s="56">
        <v>22861</v>
      </c>
      <c r="Q32" s="56">
        <v>21982</v>
      </c>
      <c r="R32" s="57">
        <v>3.99872623055226</v>
      </c>
      <c r="S32" s="56">
        <v>5.1625196491842003</v>
      </c>
      <c r="T32" s="56">
        <v>5.0592589618778998</v>
      </c>
      <c r="U32" s="58">
        <v>2.0001994050060001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10.256399999999999</v>
      </c>
      <c r="O33" s="56">
        <v>335.55500000000001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160633.7622</v>
      </c>
      <c r="E34" s="56">
        <v>157473.9443</v>
      </c>
      <c r="F34" s="57">
        <v>102.00656553949</v>
      </c>
      <c r="G34" s="56">
        <v>141849.99479999999</v>
      </c>
      <c r="H34" s="57">
        <v>13.241993717718501</v>
      </c>
      <c r="I34" s="56">
        <v>30886.205399999999</v>
      </c>
      <c r="J34" s="57">
        <v>19.227717123094301</v>
      </c>
      <c r="K34" s="56">
        <v>20977.592499999999</v>
      </c>
      <c r="L34" s="57">
        <v>14.7885747402227</v>
      </c>
      <c r="M34" s="57">
        <v>0.47234271044210602</v>
      </c>
      <c r="N34" s="56">
        <v>1079839.4461999999</v>
      </c>
      <c r="O34" s="56">
        <v>37495630.396799996</v>
      </c>
      <c r="P34" s="56">
        <v>10684</v>
      </c>
      <c r="Q34" s="56">
        <v>12044</v>
      </c>
      <c r="R34" s="57">
        <v>-11.2919295914978</v>
      </c>
      <c r="S34" s="56">
        <v>15.0349833582928</v>
      </c>
      <c r="T34" s="56">
        <v>14.2220264696114</v>
      </c>
      <c r="U34" s="58">
        <v>5.4071020187258698</v>
      </c>
    </row>
    <row r="35" spans="1:21" ht="12" customHeight="1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55.725999999999999</v>
      </c>
      <c r="O35" s="56">
        <v>434477.745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69" t="s">
        <v>64</v>
      </c>
      <c r="C36" s="70"/>
      <c r="D36" s="56">
        <v>152959.88</v>
      </c>
      <c r="E36" s="59"/>
      <c r="F36" s="59"/>
      <c r="G36" s="56">
        <v>140344.53</v>
      </c>
      <c r="H36" s="57">
        <v>8.9888433842059996</v>
      </c>
      <c r="I36" s="56">
        <v>4766.03</v>
      </c>
      <c r="J36" s="57">
        <v>3.1158693377636002</v>
      </c>
      <c r="K36" s="56">
        <v>-684.13</v>
      </c>
      <c r="L36" s="57">
        <v>-0.48746466998036903</v>
      </c>
      <c r="M36" s="57">
        <v>-7.9665560639059798</v>
      </c>
      <c r="N36" s="56">
        <v>821776.42</v>
      </c>
      <c r="O36" s="56">
        <v>30292024.670000002</v>
      </c>
      <c r="P36" s="56">
        <v>110</v>
      </c>
      <c r="Q36" s="56">
        <v>90</v>
      </c>
      <c r="R36" s="57">
        <v>22.2222222222222</v>
      </c>
      <c r="S36" s="56">
        <v>1390.54436363636</v>
      </c>
      <c r="T36" s="56">
        <v>1304.9101111111099</v>
      </c>
      <c r="U36" s="58">
        <v>6.1583258157484098</v>
      </c>
    </row>
    <row r="37" spans="1:21" ht="12" thickBot="1">
      <c r="A37" s="82"/>
      <c r="B37" s="69" t="s">
        <v>35</v>
      </c>
      <c r="C37" s="70"/>
      <c r="D37" s="56">
        <v>139635.12</v>
      </c>
      <c r="E37" s="59"/>
      <c r="F37" s="59"/>
      <c r="G37" s="56">
        <v>257276.04</v>
      </c>
      <c r="H37" s="57">
        <v>-45.725563872951398</v>
      </c>
      <c r="I37" s="56">
        <v>-12358.12</v>
      </c>
      <c r="J37" s="57">
        <v>-8.8502949687729</v>
      </c>
      <c r="K37" s="56">
        <v>-21737.59</v>
      </c>
      <c r="L37" s="57">
        <v>-8.4491311355694094</v>
      </c>
      <c r="M37" s="57">
        <v>-0.43148619511178599</v>
      </c>
      <c r="N37" s="56">
        <v>2076316.17</v>
      </c>
      <c r="O37" s="56">
        <v>82016532.590000004</v>
      </c>
      <c r="P37" s="56">
        <v>87</v>
      </c>
      <c r="Q37" s="56">
        <v>102</v>
      </c>
      <c r="R37" s="57">
        <v>-14.705882352941201</v>
      </c>
      <c r="S37" s="56">
        <v>1605.0013793103401</v>
      </c>
      <c r="T37" s="56">
        <v>1522.8516666666701</v>
      </c>
      <c r="U37" s="58">
        <v>5.1183577598529704</v>
      </c>
    </row>
    <row r="38" spans="1:21" ht="12" thickBot="1">
      <c r="A38" s="82"/>
      <c r="B38" s="69" t="s">
        <v>36</v>
      </c>
      <c r="C38" s="70"/>
      <c r="D38" s="56">
        <v>126971.83</v>
      </c>
      <c r="E38" s="59"/>
      <c r="F38" s="59"/>
      <c r="G38" s="56">
        <v>149864.1</v>
      </c>
      <c r="H38" s="57">
        <v>-15.275352802972799</v>
      </c>
      <c r="I38" s="56">
        <v>-2036.76</v>
      </c>
      <c r="J38" s="57">
        <v>-1.6041038394106799</v>
      </c>
      <c r="K38" s="56">
        <v>-6775.24</v>
      </c>
      <c r="L38" s="57">
        <v>-4.5209226225627104</v>
      </c>
      <c r="M38" s="57">
        <v>-0.69938186691541604</v>
      </c>
      <c r="N38" s="56">
        <v>2812683.56</v>
      </c>
      <c r="O38" s="56">
        <v>67312201.680000007</v>
      </c>
      <c r="P38" s="56">
        <v>56</v>
      </c>
      <c r="Q38" s="56">
        <v>53</v>
      </c>
      <c r="R38" s="57">
        <v>5.6603773584905701</v>
      </c>
      <c r="S38" s="56">
        <v>2267.3541071428599</v>
      </c>
      <c r="T38" s="56">
        <v>2141.1232075471698</v>
      </c>
      <c r="U38" s="58">
        <v>5.5673218046542203</v>
      </c>
    </row>
    <row r="39" spans="1:21" ht="12" thickBot="1">
      <c r="A39" s="82"/>
      <c r="B39" s="69" t="s">
        <v>37</v>
      </c>
      <c r="C39" s="70"/>
      <c r="D39" s="56">
        <v>110042.88</v>
      </c>
      <c r="E39" s="59"/>
      <c r="F39" s="59"/>
      <c r="G39" s="56">
        <v>129618.98</v>
      </c>
      <c r="H39" s="57">
        <v>-15.1028036171863</v>
      </c>
      <c r="I39" s="56">
        <v>-12740.15</v>
      </c>
      <c r="J39" s="57">
        <v>-11.577441448279099</v>
      </c>
      <c r="K39" s="56">
        <v>-24567.58</v>
      </c>
      <c r="L39" s="57">
        <v>-18.9536902697429</v>
      </c>
      <c r="M39" s="57">
        <v>-0.48142429982928697</v>
      </c>
      <c r="N39" s="56">
        <v>2025265.32</v>
      </c>
      <c r="O39" s="56">
        <v>54210212.299999997</v>
      </c>
      <c r="P39" s="56">
        <v>87</v>
      </c>
      <c r="Q39" s="56">
        <v>78</v>
      </c>
      <c r="R39" s="57">
        <v>11.538461538461499</v>
      </c>
      <c r="S39" s="56">
        <v>1264.8606896551701</v>
      </c>
      <c r="T39" s="56">
        <v>1426.50820512821</v>
      </c>
      <c r="U39" s="58">
        <v>-12.7798671264818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0.01</v>
      </c>
      <c r="O40" s="56">
        <v>1302.8399999999999</v>
      </c>
      <c r="P40" s="59"/>
      <c r="Q40" s="59"/>
      <c r="R40" s="59"/>
      <c r="S40" s="59"/>
      <c r="T40" s="59"/>
      <c r="U40" s="60"/>
    </row>
    <row r="41" spans="1:21" ht="12" customHeight="1" thickBot="1">
      <c r="A41" s="82"/>
      <c r="B41" s="69" t="s">
        <v>32</v>
      </c>
      <c r="C41" s="70"/>
      <c r="D41" s="56">
        <v>40656.410300000003</v>
      </c>
      <c r="E41" s="59"/>
      <c r="F41" s="59"/>
      <c r="G41" s="56">
        <v>160750.34210000001</v>
      </c>
      <c r="H41" s="57">
        <v>-74.708352238088295</v>
      </c>
      <c r="I41" s="56">
        <v>2856.4396999999999</v>
      </c>
      <c r="J41" s="57">
        <v>7.0258039972604296</v>
      </c>
      <c r="K41" s="56">
        <v>10328.309800000001</v>
      </c>
      <c r="L41" s="57">
        <v>6.4250624073788503</v>
      </c>
      <c r="M41" s="57">
        <v>-0.72343590042196404</v>
      </c>
      <c r="N41" s="56">
        <v>405986.7513</v>
      </c>
      <c r="O41" s="56">
        <v>15079249.988399999</v>
      </c>
      <c r="P41" s="56">
        <v>98</v>
      </c>
      <c r="Q41" s="56">
        <v>99</v>
      </c>
      <c r="R41" s="57">
        <v>-1.0101010101010099</v>
      </c>
      <c r="S41" s="56">
        <v>414.86132959183698</v>
      </c>
      <c r="T41" s="56">
        <v>713.51117676767694</v>
      </c>
      <c r="U41" s="58">
        <v>-71.987873024865493</v>
      </c>
    </row>
    <row r="42" spans="1:21" ht="12" thickBot="1">
      <c r="A42" s="82"/>
      <c r="B42" s="69" t="s">
        <v>33</v>
      </c>
      <c r="C42" s="70"/>
      <c r="D42" s="56">
        <v>320288.02720000001</v>
      </c>
      <c r="E42" s="56">
        <v>676457.45420000004</v>
      </c>
      <c r="F42" s="57">
        <v>47.347845043526497</v>
      </c>
      <c r="G42" s="56">
        <v>292822.7549</v>
      </c>
      <c r="H42" s="57">
        <v>9.3794870242852202</v>
      </c>
      <c r="I42" s="56">
        <v>18275.780699999999</v>
      </c>
      <c r="J42" s="57">
        <v>5.7060455427476597</v>
      </c>
      <c r="K42" s="56">
        <v>20675.743900000001</v>
      </c>
      <c r="L42" s="57">
        <v>7.06083921212368</v>
      </c>
      <c r="M42" s="57">
        <v>-0.11607626848192901</v>
      </c>
      <c r="N42" s="56">
        <v>2185263.2735000001</v>
      </c>
      <c r="O42" s="56">
        <v>93312208.094400004</v>
      </c>
      <c r="P42" s="56">
        <v>1635</v>
      </c>
      <c r="Q42" s="56">
        <v>1477</v>
      </c>
      <c r="R42" s="57">
        <v>10.6973595125254</v>
      </c>
      <c r="S42" s="56">
        <v>195.89481785932699</v>
      </c>
      <c r="T42" s="56">
        <v>233.376857684496</v>
      </c>
      <c r="U42" s="58">
        <v>-19.1337577148592</v>
      </c>
    </row>
    <row r="43" spans="1:21" ht="12" thickBot="1">
      <c r="A43" s="82"/>
      <c r="B43" s="69" t="s">
        <v>38</v>
      </c>
      <c r="C43" s="70"/>
      <c r="D43" s="56">
        <v>45134.26</v>
      </c>
      <c r="E43" s="59"/>
      <c r="F43" s="59"/>
      <c r="G43" s="56">
        <v>66487.199999999997</v>
      </c>
      <c r="H43" s="57">
        <v>-32.1158659110325</v>
      </c>
      <c r="I43" s="56">
        <v>-3714.48</v>
      </c>
      <c r="J43" s="57">
        <v>-8.2298457978484603</v>
      </c>
      <c r="K43" s="56">
        <v>-7317.12</v>
      </c>
      <c r="L43" s="57">
        <v>-11.0053062845179</v>
      </c>
      <c r="M43" s="57">
        <v>-0.492357648911047</v>
      </c>
      <c r="N43" s="56">
        <v>905256.03</v>
      </c>
      <c r="O43" s="56">
        <v>38684183.770000003</v>
      </c>
      <c r="P43" s="56">
        <v>49</v>
      </c>
      <c r="Q43" s="56">
        <v>43</v>
      </c>
      <c r="R43" s="57">
        <v>13.953488372093</v>
      </c>
      <c r="S43" s="56">
        <v>921.107346938776</v>
      </c>
      <c r="T43" s="56">
        <v>1309.8790697674399</v>
      </c>
      <c r="U43" s="58">
        <v>-42.206994018744602</v>
      </c>
    </row>
    <row r="44" spans="1:21" ht="12" thickBot="1">
      <c r="A44" s="82"/>
      <c r="B44" s="69" t="s">
        <v>39</v>
      </c>
      <c r="C44" s="70"/>
      <c r="D44" s="56">
        <v>47880.38</v>
      </c>
      <c r="E44" s="59"/>
      <c r="F44" s="59"/>
      <c r="G44" s="56">
        <v>47654.720000000001</v>
      </c>
      <c r="H44" s="57">
        <v>0.47353126825631098</v>
      </c>
      <c r="I44" s="56">
        <v>6269.37</v>
      </c>
      <c r="J44" s="57">
        <v>13.0938183865709</v>
      </c>
      <c r="K44" s="56">
        <v>5947.33</v>
      </c>
      <c r="L44" s="57">
        <v>12.480043949476601</v>
      </c>
      <c r="M44" s="57">
        <v>5.4148668394052003E-2</v>
      </c>
      <c r="N44" s="56">
        <v>459684</v>
      </c>
      <c r="O44" s="56">
        <v>16086993.49</v>
      </c>
      <c r="P44" s="56">
        <v>39</v>
      </c>
      <c r="Q44" s="56">
        <v>36</v>
      </c>
      <c r="R44" s="57">
        <v>8.3333333333333304</v>
      </c>
      <c r="S44" s="56">
        <v>1227.70205128205</v>
      </c>
      <c r="T44" s="56">
        <v>933.381666666667</v>
      </c>
      <c r="U44" s="58">
        <v>23.973274648196199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8592.2322999999997</v>
      </c>
      <c r="E46" s="62"/>
      <c r="F46" s="62"/>
      <c r="G46" s="61">
        <v>16608.8354</v>
      </c>
      <c r="H46" s="63">
        <v>-48.267099449971099</v>
      </c>
      <c r="I46" s="61">
        <v>600.1816</v>
      </c>
      <c r="J46" s="63">
        <v>6.9851649611475199</v>
      </c>
      <c r="K46" s="61">
        <v>2829.2539000000002</v>
      </c>
      <c r="L46" s="63">
        <v>17.034631458867999</v>
      </c>
      <c r="M46" s="63">
        <v>-0.78786576913439998</v>
      </c>
      <c r="N46" s="61">
        <v>63482.373699999996</v>
      </c>
      <c r="O46" s="61">
        <v>5401631.5914000003</v>
      </c>
      <c r="P46" s="61">
        <v>19</v>
      </c>
      <c r="Q46" s="61">
        <v>9</v>
      </c>
      <c r="R46" s="63">
        <v>111.111111111111</v>
      </c>
      <c r="S46" s="61">
        <v>452.222752631579</v>
      </c>
      <c r="T46" s="61">
        <v>639.22126666666702</v>
      </c>
      <c r="U46" s="64">
        <v>-41.350974259234903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22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66652</v>
      </c>
      <c r="D2" s="37">
        <v>549386.91956752096</v>
      </c>
      <c r="E2" s="37">
        <v>375818.46668376098</v>
      </c>
      <c r="F2" s="37">
        <v>173568.452883761</v>
      </c>
      <c r="G2" s="37">
        <v>375818.46668376098</v>
      </c>
      <c r="H2" s="37">
        <v>0.31593117109594498</v>
      </c>
    </row>
    <row r="3" spans="1:8">
      <c r="A3" s="37">
        <v>2</v>
      </c>
      <c r="B3" s="37">
        <v>13</v>
      </c>
      <c r="C3" s="37">
        <v>10704</v>
      </c>
      <c r="D3" s="37">
        <v>107235.090349573</v>
      </c>
      <c r="E3" s="37">
        <v>83975.208199145301</v>
      </c>
      <c r="F3" s="37">
        <v>23259.882150427398</v>
      </c>
      <c r="G3" s="37">
        <v>83975.208199145301</v>
      </c>
      <c r="H3" s="37">
        <v>0.216905511755556</v>
      </c>
    </row>
    <row r="4" spans="1:8">
      <c r="A4" s="37">
        <v>3</v>
      </c>
      <c r="B4" s="37">
        <v>14</v>
      </c>
      <c r="C4" s="37">
        <v>112616</v>
      </c>
      <c r="D4" s="37">
        <v>142538.42650596</v>
      </c>
      <c r="E4" s="37">
        <v>98282.183902448494</v>
      </c>
      <c r="F4" s="37">
        <v>44256.242603511702</v>
      </c>
      <c r="G4" s="37">
        <v>98282.183902448494</v>
      </c>
      <c r="H4" s="37">
        <v>0.31048639786732202</v>
      </c>
    </row>
    <row r="5" spans="1:8">
      <c r="A5" s="37">
        <v>4</v>
      </c>
      <c r="B5" s="37">
        <v>15</v>
      </c>
      <c r="C5" s="37">
        <v>4049</v>
      </c>
      <c r="D5" s="37">
        <v>53776.144517124303</v>
      </c>
      <c r="E5" s="37">
        <v>39586.9213449815</v>
      </c>
      <c r="F5" s="37">
        <v>14189.2231721428</v>
      </c>
      <c r="G5" s="37">
        <v>39586.9213449815</v>
      </c>
      <c r="H5" s="37">
        <v>0.263857204705786</v>
      </c>
    </row>
    <row r="6" spans="1:8">
      <c r="A6" s="37">
        <v>5</v>
      </c>
      <c r="B6" s="37">
        <v>16</v>
      </c>
      <c r="C6" s="37">
        <v>3509</v>
      </c>
      <c r="D6" s="37">
        <v>168057.69417179501</v>
      </c>
      <c r="E6" s="37">
        <v>138236.22975213701</v>
      </c>
      <c r="F6" s="37">
        <v>29821.464419658099</v>
      </c>
      <c r="G6" s="37">
        <v>138236.22975213701</v>
      </c>
      <c r="H6" s="37">
        <v>0.17744777807776799</v>
      </c>
    </row>
    <row r="7" spans="1:8">
      <c r="A7" s="37">
        <v>6</v>
      </c>
      <c r="B7" s="37">
        <v>17</v>
      </c>
      <c r="C7" s="37">
        <v>20144</v>
      </c>
      <c r="D7" s="37">
        <v>241100.05403931599</v>
      </c>
      <c r="E7" s="37">
        <v>157719.81775897401</v>
      </c>
      <c r="F7" s="37">
        <v>83380.236280341895</v>
      </c>
      <c r="G7" s="37">
        <v>157719.81775897401</v>
      </c>
      <c r="H7" s="37">
        <v>0.345832507639111</v>
      </c>
    </row>
    <row r="8" spans="1:8">
      <c r="A8" s="37">
        <v>7</v>
      </c>
      <c r="B8" s="37">
        <v>18</v>
      </c>
      <c r="C8" s="37">
        <v>36754</v>
      </c>
      <c r="D8" s="37">
        <v>100917.182566667</v>
      </c>
      <c r="E8" s="37">
        <v>80938.446804273495</v>
      </c>
      <c r="F8" s="37">
        <v>19978.7357623932</v>
      </c>
      <c r="G8" s="37">
        <v>80938.446804273495</v>
      </c>
      <c r="H8" s="37">
        <v>0.19797159665248301</v>
      </c>
    </row>
    <row r="9" spans="1:8">
      <c r="A9" s="37">
        <v>8</v>
      </c>
      <c r="B9" s="37">
        <v>19</v>
      </c>
      <c r="C9" s="37">
        <v>10744</v>
      </c>
      <c r="D9" s="37">
        <v>85652.456581196602</v>
      </c>
      <c r="E9" s="37">
        <v>60037.472964957298</v>
      </c>
      <c r="F9" s="37">
        <v>25614.9836162393</v>
      </c>
      <c r="G9" s="37">
        <v>60037.472964957298</v>
      </c>
      <c r="H9" s="37">
        <v>0.29905719740748898</v>
      </c>
    </row>
    <row r="10" spans="1:8">
      <c r="A10" s="37">
        <v>9</v>
      </c>
      <c r="B10" s="37">
        <v>21</v>
      </c>
      <c r="C10" s="37">
        <v>209724</v>
      </c>
      <c r="D10" s="37">
        <v>849917.90871538501</v>
      </c>
      <c r="E10" s="37">
        <v>785072.15720000002</v>
      </c>
      <c r="F10" s="37">
        <v>64845.751515384603</v>
      </c>
      <c r="G10" s="37">
        <v>785072.15720000002</v>
      </c>
      <c r="H10" s="37">
        <v>7.6296487990700504E-2</v>
      </c>
    </row>
    <row r="11" spans="1:8">
      <c r="A11" s="37">
        <v>10</v>
      </c>
      <c r="B11" s="37">
        <v>22</v>
      </c>
      <c r="C11" s="37">
        <v>57278</v>
      </c>
      <c r="D11" s="37">
        <v>692837.56663333299</v>
      </c>
      <c r="E11" s="37">
        <v>639278.035915385</v>
      </c>
      <c r="F11" s="37">
        <v>53559.530717948699</v>
      </c>
      <c r="G11" s="37">
        <v>639278.035915385</v>
      </c>
      <c r="H11" s="37">
        <v>7.7304599659928294E-2</v>
      </c>
    </row>
    <row r="12" spans="1:8">
      <c r="A12" s="37">
        <v>11</v>
      </c>
      <c r="B12" s="37">
        <v>23</v>
      </c>
      <c r="C12" s="37">
        <v>228411.628</v>
      </c>
      <c r="D12" s="37">
        <v>1836996.90194957</v>
      </c>
      <c r="E12" s="37">
        <v>1516166.01624359</v>
      </c>
      <c r="F12" s="37">
        <v>320830.88570598298</v>
      </c>
      <c r="G12" s="37">
        <v>1516166.01624359</v>
      </c>
      <c r="H12" s="37">
        <v>0.17464966074003199</v>
      </c>
    </row>
    <row r="13" spans="1:8">
      <c r="A13" s="37">
        <v>12</v>
      </c>
      <c r="B13" s="37">
        <v>24</v>
      </c>
      <c r="C13" s="37">
        <v>15380</v>
      </c>
      <c r="D13" s="37">
        <v>502336.95229572599</v>
      </c>
      <c r="E13" s="37">
        <v>496653.73366324801</v>
      </c>
      <c r="F13" s="37">
        <v>5683.2186324786298</v>
      </c>
      <c r="G13" s="37">
        <v>496653.73366324801</v>
      </c>
      <c r="H13" s="37">
        <v>1.1313558770673301E-2</v>
      </c>
    </row>
    <row r="14" spans="1:8">
      <c r="A14" s="37">
        <v>13</v>
      </c>
      <c r="B14" s="37">
        <v>25</v>
      </c>
      <c r="C14" s="37">
        <v>77413</v>
      </c>
      <c r="D14" s="37">
        <v>885325.09030000004</v>
      </c>
      <c r="E14" s="37">
        <v>772414.26969999995</v>
      </c>
      <c r="F14" s="37">
        <v>112910.82060000001</v>
      </c>
      <c r="G14" s="37">
        <v>772414.26969999995</v>
      </c>
      <c r="H14" s="37">
        <v>0.12753599986840899</v>
      </c>
    </row>
    <row r="15" spans="1:8">
      <c r="A15" s="37">
        <v>14</v>
      </c>
      <c r="B15" s="37">
        <v>26</v>
      </c>
      <c r="C15" s="37">
        <v>65176</v>
      </c>
      <c r="D15" s="37">
        <v>332020.32861041499</v>
      </c>
      <c r="E15" s="37">
        <v>272207.94003281102</v>
      </c>
      <c r="F15" s="37">
        <v>59812.388577603801</v>
      </c>
      <c r="G15" s="37">
        <v>272207.94003281102</v>
      </c>
      <c r="H15" s="37">
        <v>0.180146766398109</v>
      </c>
    </row>
    <row r="16" spans="1:8">
      <c r="A16" s="37">
        <v>15</v>
      </c>
      <c r="B16" s="37">
        <v>27</v>
      </c>
      <c r="C16" s="37">
        <v>184794.49100000001</v>
      </c>
      <c r="D16" s="37">
        <v>1405847.92455133</v>
      </c>
      <c r="E16" s="37">
        <v>1327519.3623097299</v>
      </c>
      <c r="F16" s="37">
        <v>78328.562241592896</v>
      </c>
      <c r="G16" s="37">
        <v>1327519.3623097299</v>
      </c>
      <c r="H16" s="37">
        <v>5.5716241332853501E-2</v>
      </c>
    </row>
    <row r="17" spans="1:8">
      <c r="A17" s="37">
        <v>16</v>
      </c>
      <c r="B17" s="37">
        <v>29</v>
      </c>
      <c r="C17" s="37">
        <v>161650</v>
      </c>
      <c r="D17" s="37">
        <v>2158910.3936957298</v>
      </c>
      <c r="E17" s="37">
        <v>1795224.1983777799</v>
      </c>
      <c r="F17" s="37">
        <v>363686.19531794899</v>
      </c>
      <c r="G17" s="37">
        <v>1795224.1983777799</v>
      </c>
      <c r="H17" s="37">
        <v>0.16845821687641799</v>
      </c>
    </row>
    <row r="18" spans="1:8">
      <c r="A18" s="37">
        <v>17</v>
      </c>
      <c r="B18" s="37">
        <v>31</v>
      </c>
      <c r="C18" s="37">
        <v>30685.888999999999</v>
      </c>
      <c r="D18" s="37">
        <v>298282.54322025599</v>
      </c>
      <c r="E18" s="37">
        <v>255657.96105012399</v>
      </c>
      <c r="F18" s="37">
        <v>42624.5821701319</v>
      </c>
      <c r="G18" s="37">
        <v>255657.96105012399</v>
      </c>
      <c r="H18" s="37">
        <v>0.14290002260929299</v>
      </c>
    </row>
    <row r="19" spans="1:8">
      <c r="A19" s="37">
        <v>18</v>
      </c>
      <c r="B19" s="37">
        <v>32</v>
      </c>
      <c r="C19" s="37">
        <v>13511.161</v>
      </c>
      <c r="D19" s="37">
        <v>261230.249268913</v>
      </c>
      <c r="E19" s="37">
        <v>235311.73611486299</v>
      </c>
      <c r="F19" s="37">
        <v>25918.513154049699</v>
      </c>
      <c r="G19" s="37">
        <v>235311.73611486299</v>
      </c>
      <c r="H19" s="37">
        <v>9.9217120630501393E-2</v>
      </c>
    </row>
    <row r="20" spans="1:8">
      <c r="A20" s="37">
        <v>19</v>
      </c>
      <c r="B20" s="37">
        <v>33</v>
      </c>
      <c r="C20" s="37">
        <v>43272.324999999997</v>
      </c>
      <c r="D20" s="37">
        <v>562962.10353908199</v>
      </c>
      <c r="E20" s="37">
        <v>426350.02171678498</v>
      </c>
      <c r="F20" s="37">
        <v>136612.08182229701</v>
      </c>
      <c r="G20" s="37">
        <v>426350.02171678498</v>
      </c>
      <c r="H20" s="37">
        <v>0.24266656843059201</v>
      </c>
    </row>
    <row r="21" spans="1:8">
      <c r="A21" s="37">
        <v>20</v>
      </c>
      <c r="B21" s="37">
        <v>34</v>
      </c>
      <c r="C21" s="37">
        <v>39805.728999999999</v>
      </c>
      <c r="D21" s="37">
        <v>246636.01739008399</v>
      </c>
      <c r="E21" s="37">
        <v>183784.03665768899</v>
      </c>
      <c r="F21" s="37">
        <v>62851.980732395103</v>
      </c>
      <c r="G21" s="37">
        <v>183784.03665768899</v>
      </c>
      <c r="H21" s="37">
        <v>0.25483699176421298</v>
      </c>
    </row>
    <row r="22" spans="1:8">
      <c r="A22" s="37">
        <v>21</v>
      </c>
      <c r="B22" s="37">
        <v>35</v>
      </c>
      <c r="C22" s="37">
        <v>26461.02</v>
      </c>
      <c r="D22" s="37">
        <v>857784.14817345096</v>
      </c>
      <c r="E22" s="37">
        <v>804425.65672035399</v>
      </c>
      <c r="F22" s="37">
        <v>53358.491453097296</v>
      </c>
      <c r="G22" s="37">
        <v>804425.65672035399</v>
      </c>
      <c r="H22" s="37">
        <v>6.2205033243757001E-2</v>
      </c>
    </row>
    <row r="23" spans="1:8">
      <c r="A23" s="37">
        <v>22</v>
      </c>
      <c r="B23" s="37">
        <v>36</v>
      </c>
      <c r="C23" s="37">
        <v>130784.618</v>
      </c>
      <c r="D23" s="37">
        <v>547805.8419</v>
      </c>
      <c r="E23" s="37">
        <v>463395.20013506198</v>
      </c>
      <c r="F23" s="37">
        <v>84410.6417649379</v>
      </c>
      <c r="G23" s="37">
        <v>463395.20013506198</v>
      </c>
      <c r="H23" s="37">
        <v>0.154088611892435</v>
      </c>
    </row>
    <row r="24" spans="1:8">
      <c r="A24" s="37">
        <v>23</v>
      </c>
      <c r="B24" s="37">
        <v>37</v>
      </c>
      <c r="C24" s="37">
        <v>122336.499</v>
      </c>
      <c r="D24" s="37">
        <v>1038769.4895885</v>
      </c>
      <c r="E24" s="37">
        <v>896893.09699266998</v>
      </c>
      <c r="F24" s="37">
        <v>141876.39259582601</v>
      </c>
      <c r="G24" s="37">
        <v>896893.09699266998</v>
      </c>
      <c r="H24" s="37">
        <v>0.13658120884165501</v>
      </c>
    </row>
    <row r="25" spans="1:8">
      <c r="A25" s="37">
        <v>24</v>
      </c>
      <c r="B25" s="37">
        <v>38</v>
      </c>
      <c r="C25" s="37">
        <v>142424.48300000001</v>
      </c>
      <c r="D25" s="37">
        <v>691556.61934778804</v>
      </c>
      <c r="E25" s="37">
        <v>642230.40958407102</v>
      </c>
      <c r="F25" s="37">
        <v>49326.209763716797</v>
      </c>
      <c r="G25" s="37">
        <v>642230.40958407102</v>
      </c>
      <c r="H25" s="37">
        <v>7.1326350415439194E-2</v>
      </c>
    </row>
    <row r="26" spans="1:8">
      <c r="A26" s="37">
        <v>25</v>
      </c>
      <c r="B26" s="37">
        <v>39</v>
      </c>
      <c r="C26" s="37">
        <v>69940.095000000001</v>
      </c>
      <c r="D26" s="37">
        <v>118020.28053973999</v>
      </c>
      <c r="E26" s="37">
        <v>91485.909097062497</v>
      </c>
      <c r="F26" s="37">
        <v>26534.3714426773</v>
      </c>
      <c r="G26" s="37">
        <v>91485.909097062497</v>
      </c>
      <c r="H26" s="37">
        <v>0.22482891348273601</v>
      </c>
    </row>
    <row r="27" spans="1:8">
      <c r="A27" s="37">
        <v>26</v>
      </c>
      <c r="B27" s="37">
        <v>42</v>
      </c>
      <c r="C27" s="37">
        <v>7673.768</v>
      </c>
      <c r="D27" s="37">
        <v>160633.76819999999</v>
      </c>
      <c r="E27" s="37">
        <v>129747.56</v>
      </c>
      <c r="F27" s="37">
        <v>30886.208200000001</v>
      </c>
      <c r="G27" s="37">
        <v>129747.56</v>
      </c>
      <c r="H27" s="37">
        <v>0.19227718147995199</v>
      </c>
    </row>
    <row r="28" spans="1:8">
      <c r="A28" s="37">
        <v>27</v>
      </c>
      <c r="B28" s="37">
        <v>75</v>
      </c>
      <c r="C28" s="37">
        <v>108</v>
      </c>
      <c r="D28" s="37">
        <v>40656.410256410301</v>
      </c>
      <c r="E28" s="37">
        <v>37799.9700854701</v>
      </c>
      <c r="F28" s="37">
        <v>2856.44017094017</v>
      </c>
      <c r="G28" s="37">
        <v>37799.9700854701</v>
      </c>
      <c r="H28" s="37">
        <v>7.0258051631348795E-2</v>
      </c>
    </row>
    <row r="29" spans="1:8">
      <c r="A29" s="37">
        <v>28</v>
      </c>
      <c r="B29" s="37">
        <v>76</v>
      </c>
      <c r="C29" s="37">
        <v>1775</v>
      </c>
      <c r="D29" s="37">
        <v>320288.02339401701</v>
      </c>
      <c r="E29" s="37">
        <v>302012.24516495701</v>
      </c>
      <c r="F29" s="37">
        <v>17668.940622222199</v>
      </c>
      <c r="G29" s="37">
        <v>302012.24516495701</v>
      </c>
      <c r="H29" s="37">
        <v>5.5270505140033198E-2</v>
      </c>
    </row>
    <row r="30" spans="1:8">
      <c r="A30" s="37">
        <v>29</v>
      </c>
      <c r="B30" s="37">
        <v>99</v>
      </c>
      <c r="C30" s="37">
        <v>19</v>
      </c>
      <c r="D30" s="37">
        <v>8592.2320550639106</v>
      </c>
      <c r="E30" s="37">
        <v>7992.05079797292</v>
      </c>
      <c r="F30" s="37">
        <v>600.18125709099195</v>
      </c>
      <c r="G30" s="37">
        <v>7992.05079797292</v>
      </c>
      <c r="H30" s="37">
        <v>6.9851611693525995E-2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110</v>
      </c>
      <c r="D34" s="34">
        <v>152959.88</v>
      </c>
      <c r="E34" s="34">
        <v>148193.85</v>
      </c>
      <c r="F34" s="30"/>
      <c r="G34" s="30"/>
      <c r="H34" s="30"/>
    </row>
    <row r="35" spans="1:8">
      <c r="A35" s="30"/>
      <c r="B35" s="33">
        <v>71</v>
      </c>
      <c r="C35" s="34">
        <v>81</v>
      </c>
      <c r="D35" s="34">
        <v>139635.12</v>
      </c>
      <c r="E35" s="34">
        <v>151993.24</v>
      </c>
      <c r="F35" s="30"/>
      <c r="G35" s="30"/>
      <c r="H35" s="30"/>
    </row>
    <row r="36" spans="1:8">
      <c r="A36" s="30"/>
      <c r="B36" s="33">
        <v>72</v>
      </c>
      <c r="C36" s="34">
        <v>48</v>
      </c>
      <c r="D36" s="34">
        <v>126971.83</v>
      </c>
      <c r="E36" s="34">
        <v>129008.59</v>
      </c>
      <c r="F36" s="30"/>
      <c r="G36" s="30"/>
      <c r="H36" s="30"/>
    </row>
    <row r="37" spans="1:8">
      <c r="A37" s="30"/>
      <c r="B37" s="33">
        <v>73</v>
      </c>
      <c r="C37" s="34">
        <v>79</v>
      </c>
      <c r="D37" s="34">
        <v>110042.88</v>
      </c>
      <c r="E37" s="34">
        <v>122783.03</v>
      </c>
      <c r="F37" s="30"/>
      <c r="G37" s="30"/>
      <c r="H37" s="30"/>
    </row>
    <row r="38" spans="1:8">
      <c r="A38" s="30"/>
      <c r="B38" s="33">
        <v>77</v>
      </c>
      <c r="C38" s="34">
        <v>41</v>
      </c>
      <c r="D38" s="34">
        <v>45134.26</v>
      </c>
      <c r="E38" s="34">
        <v>48848.74</v>
      </c>
      <c r="F38" s="30"/>
      <c r="G38" s="30"/>
      <c r="H38" s="30"/>
    </row>
    <row r="39" spans="1:8">
      <c r="A39" s="30"/>
      <c r="B39" s="33">
        <v>78</v>
      </c>
      <c r="C39" s="34">
        <v>39</v>
      </c>
      <c r="D39" s="34">
        <v>47880.38</v>
      </c>
      <c r="E39" s="34">
        <v>41611.01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2016-07-07T00:53:29Z</dcterms:modified>
</cp:coreProperties>
</file>