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<sst xmlns="http://schemas.openxmlformats.org/spreadsheetml/2006/main" count="120" uniqueCount="79">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</sst>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18160045.653000005</v>
      </c>
      <c r="F3" s="25">
        <f>RA!I7</f>
        <v>1813217.5526999999</v>
      </c>
      <c r="G3" s="16">
        <f>SUM(G4:G42)</f>
        <v>16346828.100299997</v>
      </c>
      <c r="H3" s="27">
        <f>RA!J7</f>
        <v>9.9846530528983592</v>
      </c>
      <c r="I3" s="20">
        <f>SUM(I4:I42)</f>
        <v>18160050.534450091</v>
      </c>
      <c r="J3" s="21">
        <f>SUM(J4:J42)</f>
        <v>16346828.07238147</v>
      </c>
      <c r="K3" s="22">
        <f>E3-I3</f>
        <v>-4.8814500868320465</v>
      </c>
      <c r="L3" s="22">
        <f>G3-J3</f>
        <v>2.7918526902794838E-2</v>
      </c>
    </row>
    <row r="4" spans="1:13">
      <c r="A4" s="68">
        <f>RA!A8</f>
        <v>42559</v>
      </c>
      <c r="B4" s="12">
        <v>12</v>
      </c>
      <c r="C4" s="66" t="s">
        <v>6</v>
      </c>
      <c r="D4" s="66"/>
      <c r="E4" s="15">
        <f>VLOOKUP(C4,RA!B8:D35,3,0)</f>
        <v>827292.65090000001</v>
      </c>
      <c r="F4" s="25">
        <f>VLOOKUP(C4,RA!B8:I38,8,0)</f>
        <v>161928.0839</v>
      </c>
      <c r="G4" s="16">
        <f t="shared" ref="G4:G42" si="0">E4-F4</f>
        <v>665364.56700000004</v>
      </c>
      <c r="H4" s="27">
        <f>RA!J8</f>
        <v>19.5732530349255</v>
      </c>
      <c r="I4" s="20">
        <f>VLOOKUP(B4,RMS!B:D,3,FALSE)</f>
        <v>827293.54661111103</v>
      </c>
      <c r="J4" s="21">
        <f>VLOOKUP(B4,RMS!B:E,4,FALSE)</f>
        <v>665364.57870940201</v>
      </c>
      <c r="K4" s="22">
        <f t="shared" ref="K4:K42" si="1">E4-I4</f>
        <v>-0.89571111102122813</v>
      </c>
      <c r="L4" s="22">
        <f t="shared" ref="L4:L42" si="2">G4-J4</f>
        <v>-1.1709401966072619E-2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114452.1758</v>
      </c>
      <c r="F5" s="25">
        <f>VLOOKUP(C5,RA!B9:I39,8,0)</f>
        <v>23047.5497</v>
      </c>
      <c r="G5" s="16">
        <f t="shared" si="0"/>
        <v>91404.626099999994</v>
      </c>
      <c r="H5" s="27">
        <f>RA!J9</f>
        <v>20.137275275810001</v>
      </c>
      <c r="I5" s="20">
        <f>VLOOKUP(B5,RMS!B:D,3,FALSE)</f>
        <v>114452.215591453</v>
      </c>
      <c r="J5" s="21">
        <f>VLOOKUP(B5,RMS!B:E,4,FALSE)</f>
        <v>91404.606764957294</v>
      </c>
      <c r="K5" s="22">
        <f t="shared" si="1"/>
        <v>-3.9791453003999777E-2</v>
      </c>
      <c r="L5" s="22">
        <f t="shared" si="2"/>
        <v>1.9335042699822225E-2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168797.6606</v>
      </c>
      <c r="F6" s="25">
        <f>VLOOKUP(C6,RA!B10:I40,8,0)</f>
        <v>47546.406900000002</v>
      </c>
      <c r="G6" s="16">
        <f t="shared" si="0"/>
        <v>121251.2537</v>
      </c>
      <c r="H6" s="27">
        <f>RA!J10</f>
        <v>28.167693042068102</v>
      </c>
      <c r="I6" s="20">
        <f>VLOOKUP(B6,RMS!B:D,3,FALSE)</f>
        <v>168800.02760319901</v>
      </c>
      <c r="J6" s="21">
        <f>VLOOKUP(B6,RMS!B:E,4,FALSE)</f>
        <v>121251.257938888</v>
      </c>
      <c r="K6" s="22">
        <f>E6-I6</f>
        <v>-2.3670031990041025</v>
      </c>
      <c r="L6" s="22">
        <f t="shared" si="2"/>
        <v>-4.2388879955979064E-3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65917.649099999995</v>
      </c>
      <c r="F7" s="25">
        <f>VLOOKUP(C7,RA!B11:I41,8,0)</f>
        <v>9369.1111999999994</v>
      </c>
      <c r="G7" s="16">
        <f t="shared" si="0"/>
        <v>56548.537899999996</v>
      </c>
      <c r="H7" s="27">
        <f>RA!J11</f>
        <v>14.2133576180586</v>
      </c>
      <c r="I7" s="20">
        <f>VLOOKUP(B7,RMS!B:D,3,FALSE)</f>
        <v>65917.703483912002</v>
      </c>
      <c r="J7" s="21">
        <f>VLOOKUP(B7,RMS!B:E,4,FALSE)</f>
        <v>56548.536697556898</v>
      </c>
      <c r="K7" s="22">
        <f t="shared" si="1"/>
        <v>-5.4383912007324398E-2</v>
      </c>
      <c r="L7" s="22">
        <f t="shared" si="2"/>
        <v>1.2024430980090983E-3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225880.81460000001</v>
      </c>
      <c r="F8" s="25">
        <f>VLOOKUP(C8,RA!B12:I42,8,0)</f>
        <v>31730.641800000001</v>
      </c>
      <c r="G8" s="16">
        <f t="shared" si="0"/>
        <v>194150.1728</v>
      </c>
      <c r="H8" s="27">
        <f>RA!J12</f>
        <v>14.0475152155751</v>
      </c>
      <c r="I8" s="20">
        <f>VLOOKUP(B8,RMS!B:D,3,FALSE)</f>
        <v>225880.837321367</v>
      </c>
      <c r="J8" s="21">
        <f>VLOOKUP(B8,RMS!B:E,4,FALSE)</f>
        <v>194150.16468205099</v>
      </c>
      <c r="K8" s="22">
        <f t="shared" si="1"/>
        <v>-2.2721366985933855E-2</v>
      </c>
      <c r="L8" s="22">
        <f t="shared" si="2"/>
        <v>8.1179490080103278E-3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304405.95689999999</v>
      </c>
      <c r="F9" s="25">
        <f>VLOOKUP(C9,RA!B13:I43,8,0)</f>
        <v>70212.8217</v>
      </c>
      <c r="G9" s="16">
        <f t="shared" si="0"/>
        <v>234193.13519999999</v>
      </c>
      <c r="H9" s="27">
        <f>RA!J13</f>
        <v>23.065521586709799</v>
      </c>
      <c r="I9" s="20">
        <f>VLOOKUP(B9,RMS!B:D,3,FALSE)</f>
        <v>304406.14537692303</v>
      </c>
      <c r="J9" s="21">
        <f>VLOOKUP(B9,RMS!B:E,4,FALSE)</f>
        <v>234193.13501453001</v>
      </c>
      <c r="K9" s="22">
        <f t="shared" si="1"/>
        <v>-0.1884769230382517</v>
      </c>
      <c r="L9" s="22">
        <f t="shared" si="2"/>
        <v>1.8546998035162687E-4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142159.6453</v>
      </c>
      <c r="F10" s="25">
        <f>VLOOKUP(C10,RA!B14:I43,8,0)</f>
        <v>28940.5628</v>
      </c>
      <c r="G10" s="16">
        <f t="shared" si="0"/>
        <v>113219.0825</v>
      </c>
      <c r="H10" s="27">
        <f>RA!J14</f>
        <v>20.357790524115799</v>
      </c>
      <c r="I10" s="20">
        <f>VLOOKUP(B10,RMS!B:D,3,FALSE)</f>
        <v>142159.651694017</v>
      </c>
      <c r="J10" s="21">
        <f>VLOOKUP(B10,RMS!B:E,4,FALSE)</f>
        <v>113219.079462393</v>
      </c>
      <c r="K10" s="22">
        <f t="shared" si="1"/>
        <v>-6.3940169929992408E-3</v>
      </c>
      <c r="L10" s="22">
        <f t="shared" si="2"/>
        <v>3.0376070062629879E-3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116849.2451</v>
      </c>
      <c r="F11" s="25">
        <f>VLOOKUP(C11,RA!B15:I44,8,0)</f>
        <v>9683.0126999999993</v>
      </c>
      <c r="G11" s="16">
        <f t="shared" si="0"/>
        <v>107166.23240000001</v>
      </c>
      <c r="H11" s="27">
        <f>RA!J15</f>
        <v>8.2867567451661692</v>
      </c>
      <c r="I11" s="20">
        <f>VLOOKUP(B11,RMS!B:D,3,FALSE)</f>
        <v>116849.300898291</v>
      </c>
      <c r="J11" s="21">
        <f>VLOOKUP(B11,RMS!B:E,4,FALSE)</f>
        <v>107166.23334700899</v>
      </c>
      <c r="K11" s="22">
        <f t="shared" si="1"/>
        <v>-5.5798290995880961E-2</v>
      </c>
      <c r="L11" s="22">
        <f t="shared" si="2"/>
        <v>-9.470089862588793E-4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1046242.1855</v>
      </c>
      <c r="F12" s="25">
        <f>VLOOKUP(C12,RA!B16:I45,8,0)</f>
        <v>28964.6443</v>
      </c>
      <c r="G12" s="16">
        <f t="shared" si="0"/>
        <v>1017277.5412</v>
      </c>
      <c r="H12" s="27">
        <f>RA!J16</f>
        <v>2.7684454614260998</v>
      </c>
      <c r="I12" s="20">
        <f>VLOOKUP(B12,RMS!B:D,3,FALSE)</f>
        <v>1046240.7346153799</v>
      </c>
      <c r="J12" s="21">
        <f>VLOOKUP(B12,RMS!B:E,4,FALSE)</f>
        <v>1017277.5418</v>
      </c>
      <c r="K12" s="22">
        <f t="shared" si="1"/>
        <v>1.4508846200769767</v>
      </c>
      <c r="L12" s="22">
        <f t="shared" si="2"/>
        <v>-6.0000002849847078E-4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685215.19620000001</v>
      </c>
      <c r="F13" s="25">
        <f>VLOOKUP(C13,RA!B17:I46,8,0)</f>
        <v>43854.393600000003</v>
      </c>
      <c r="G13" s="16">
        <f t="shared" si="0"/>
        <v>641360.80260000005</v>
      </c>
      <c r="H13" s="27">
        <f>RA!J17</f>
        <v>6.4000906347675102</v>
      </c>
      <c r="I13" s="20">
        <f>VLOOKUP(B13,RMS!B:D,3,FALSE)</f>
        <v>685215.23089145299</v>
      </c>
      <c r="J13" s="21">
        <f>VLOOKUP(B13,RMS!B:E,4,FALSE)</f>
        <v>641360.80258205102</v>
      </c>
      <c r="K13" s="22">
        <f t="shared" si="1"/>
        <v>-3.4691452980041504E-2</v>
      </c>
      <c r="L13" s="22">
        <f t="shared" si="2"/>
        <v>1.7949030734598637E-5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1826518.4464</v>
      </c>
      <c r="F14" s="25">
        <f>VLOOKUP(C14,RA!B18:I47,8,0)</f>
        <v>260551.997</v>
      </c>
      <c r="G14" s="16">
        <f t="shared" si="0"/>
        <v>1565966.4494</v>
      </c>
      <c r="H14" s="27">
        <f>RA!J18</f>
        <v>14.2649529498888</v>
      </c>
      <c r="I14" s="20">
        <f>VLOOKUP(B14,RMS!B:D,3,FALSE)</f>
        <v>1826518.1200290599</v>
      </c>
      <c r="J14" s="21">
        <f>VLOOKUP(B14,RMS!B:E,4,FALSE)</f>
        <v>1565966.43710598</v>
      </c>
      <c r="K14" s="22">
        <f t="shared" si="1"/>
        <v>0.3263709400780499</v>
      </c>
      <c r="L14" s="22">
        <f t="shared" si="2"/>
        <v>1.2294020038098097E-2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391591.42739999999</v>
      </c>
      <c r="F15" s="25">
        <f>VLOOKUP(C15,RA!B19:I48,8,0)</f>
        <v>21847.567500000001</v>
      </c>
      <c r="G15" s="16">
        <f t="shared" si="0"/>
        <v>369743.85989999998</v>
      </c>
      <c r="H15" s="27">
        <f>RA!J19</f>
        <v>5.5791741011948401</v>
      </c>
      <c r="I15" s="20">
        <f>VLOOKUP(B15,RMS!B:D,3,FALSE)</f>
        <v>391591.45787948702</v>
      </c>
      <c r="J15" s="21">
        <f>VLOOKUP(B15,RMS!B:E,4,FALSE)</f>
        <v>369743.85683247901</v>
      </c>
      <c r="K15" s="22">
        <f t="shared" si="1"/>
        <v>-3.0479487031698227E-2</v>
      </c>
      <c r="L15" s="22">
        <f t="shared" si="2"/>
        <v>3.0675209709443152E-3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1031011.9094</v>
      </c>
      <c r="F16" s="25">
        <f>VLOOKUP(C16,RA!B20:I49,8,0)</f>
        <v>84225.447100000005</v>
      </c>
      <c r="G16" s="16">
        <f t="shared" si="0"/>
        <v>946786.46230000001</v>
      </c>
      <c r="H16" s="27">
        <f>RA!J20</f>
        <v>8.1692021529620593</v>
      </c>
      <c r="I16" s="20">
        <f>VLOOKUP(B16,RMS!B:D,3,FALSE)</f>
        <v>1031011.911</v>
      </c>
      <c r="J16" s="21">
        <f>VLOOKUP(B16,RMS!B:E,4,FALSE)</f>
        <v>946786.46230000001</v>
      </c>
      <c r="K16" s="22">
        <f t="shared" si="1"/>
        <v>-1.5999999595806003E-3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396648.60769999999</v>
      </c>
      <c r="F17" s="25">
        <f>VLOOKUP(C17,RA!B21:I50,8,0)</f>
        <v>47826.613499999999</v>
      </c>
      <c r="G17" s="16">
        <f t="shared" si="0"/>
        <v>348821.99420000002</v>
      </c>
      <c r="H17" s="27">
        <f>RA!J21</f>
        <v>12.0576784013756</v>
      </c>
      <c r="I17" s="20">
        <f>VLOOKUP(B17,RMS!B:D,3,FALSE)</f>
        <v>396647.72817392799</v>
      </c>
      <c r="J17" s="21">
        <f>VLOOKUP(B17,RMS!B:E,4,FALSE)</f>
        <v>348821.99420544598</v>
      </c>
      <c r="K17" s="22">
        <f t="shared" si="1"/>
        <v>0.87952607200713828</v>
      </c>
      <c r="L17" s="22">
        <f t="shared" si="2"/>
        <v>-5.4459669627249241E-6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1429758.1857</v>
      </c>
      <c r="F18" s="25">
        <f>VLOOKUP(C18,RA!B22:I51,8,0)</f>
        <v>76187.180900000007</v>
      </c>
      <c r="G18" s="16">
        <f t="shared" si="0"/>
        <v>1353571.0048</v>
      </c>
      <c r="H18" s="27">
        <f>RA!J22</f>
        <v>5.3286759720630199</v>
      </c>
      <c r="I18" s="20">
        <f>VLOOKUP(B18,RMS!B:D,3,FALSE)</f>
        <v>1429759.3663661899</v>
      </c>
      <c r="J18" s="21">
        <f>VLOOKUP(B18,RMS!B:E,4,FALSE)</f>
        <v>1353571.00407856</v>
      </c>
      <c r="K18" s="22">
        <f t="shared" si="1"/>
        <v>-1.1806661898735911</v>
      </c>
      <c r="L18" s="22">
        <f t="shared" si="2"/>
        <v>7.2143995203077793E-4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2643406.1025</v>
      </c>
      <c r="F19" s="25">
        <f>VLOOKUP(C19,RA!B23:I52,8,0)</f>
        <v>247027.64619999999</v>
      </c>
      <c r="G19" s="16">
        <f t="shared" si="0"/>
        <v>2396378.4563000002</v>
      </c>
      <c r="H19" s="27">
        <f>RA!J23</f>
        <v>9.3450509161786997</v>
      </c>
      <c r="I19" s="20">
        <f>VLOOKUP(B19,RMS!B:D,3,FALSE)</f>
        <v>2643407.3140102602</v>
      </c>
      <c r="J19" s="21">
        <f>VLOOKUP(B19,RMS!B:E,4,FALSE)</f>
        <v>2396378.4831572599</v>
      </c>
      <c r="K19" s="22">
        <f t="shared" si="1"/>
        <v>-1.2115102601237595</v>
      </c>
      <c r="L19" s="22">
        <f t="shared" si="2"/>
        <v>-2.6857259683310986E-2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295466.77169999998</v>
      </c>
      <c r="F20" s="25">
        <f>VLOOKUP(C20,RA!B24:I53,8,0)</f>
        <v>47682.661699999997</v>
      </c>
      <c r="G20" s="16">
        <f t="shared" si="0"/>
        <v>247784.11</v>
      </c>
      <c r="H20" s="27">
        <f>RA!J24</f>
        <v>16.1380792248322</v>
      </c>
      <c r="I20" s="20">
        <f>VLOOKUP(B20,RMS!B:D,3,FALSE)</f>
        <v>295466.90718584799</v>
      </c>
      <c r="J20" s="21">
        <f>VLOOKUP(B20,RMS!B:E,4,FALSE)</f>
        <v>247784.10145781701</v>
      </c>
      <c r="K20" s="22">
        <f t="shared" si="1"/>
        <v>-0.13548584800446406</v>
      </c>
      <c r="L20" s="22">
        <f t="shared" si="2"/>
        <v>8.5421829717233777E-3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293558.80129999999</v>
      </c>
      <c r="F21" s="25">
        <f>VLOOKUP(C21,RA!B25:I54,8,0)</f>
        <v>27297.434700000002</v>
      </c>
      <c r="G21" s="16">
        <f t="shared" si="0"/>
        <v>266261.36660000001</v>
      </c>
      <c r="H21" s="27">
        <f>RA!J25</f>
        <v>9.2987962136088793</v>
      </c>
      <c r="I21" s="20">
        <f>VLOOKUP(B21,RMS!B:D,3,FALSE)</f>
        <v>293558.77545466297</v>
      </c>
      <c r="J21" s="21">
        <f>VLOOKUP(B21,RMS!B:E,4,FALSE)</f>
        <v>266261.35994299199</v>
      </c>
      <c r="K21" s="22">
        <f t="shared" si="1"/>
        <v>2.584533701883629E-2</v>
      </c>
      <c r="L21" s="22">
        <f t="shared" si="2"/>
        <v>6.6570080234669149E-3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653720.52260000003</v>
      </c>
      <c r="F22" s="25">
        <f>VLOOKUP(C22,RA!B26:I55,8,0)</f>
        <v>130725.6121</v>
      </c>
      <c r="G22" s="16">
        <f t="shared" si="0"/>
        <v>522994.9105</v>
      </c>
      <c r="H22" s="27">
        <f>RA!J26</f>
        <v>19.997171203999201</v>
      </c>
      <c r="I22" s="20">
        <f>VLOOKUP(B22,RMS!B:D,3,FALSE)</f>
        <v>653720.40709211095</v>
      </c>
      <c r="J22" s="21">
        <f>VLOOKUP(B22,RMS!B:E,4,FALSE)</f>
        <v>522994.91814411798</v>
      </c>
      <c r="K22" s="22">
        <f t="shared" si="1"/>
        <v>0.11550788907334208</v>
      </c>
      <c r="L22" s="22">
        <f t="shared" si="2"/>
        <v>-7.6441179844550788E-3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215490.0944</v>
      </c>
      <c r="F23" s="25">
        <f>VLOOKUP(C23,RA!B27:I56,8,0)</f>
        <v>57470.060700000002</v>
      </c>
      <c r="G23" s="16">
        <f t="shared" si="0"/>
        <v>158020.0337</v>
      </c>
      <c r="H23" s="27">
        <f>RA!J27</f>
        <v>26.669467503839002</v>
      </c>
      <c r="I23" s="20">
        <f>VLOOKUP(B23,RMS!B:D,3,FALSE)</f>
        <v>215489.86674616099</v>
      </c>
      <c r="J23" s="21">
        <f>VLOOKUP(B23,RMS!B:E,4,FALSE)</f>
        <v>158020.02533972901</v>
      </c>
      <c r="K23" s="22">
        <f t="shared" si="1"/>
        <v>0.22765383901423775</v>
      </c>
      <c r="L23" s="22">
        <f t="shared" si="2"/>
        <v>8.3602709928527474E-3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924276.6152</v>
      </c>
      <c r="F24" s="25">
        <f>VLOOKUP(C24,RA!B28:I57,8,0)</f>
        <v>54717.377899999999</v>
      </c>
      <c r="G24" s="16">
        <f t="shared" si="0"/>
        <v>869559.23730000004</v>
      </c>
      <c r="H24" s="27">
        <f>RA!J28</f>
        <v>5.92002188524049</v>
      </c>
      <c r="I24" s="20">
        <f>VLOOKUP(B24,RMS!B:D,3,FALSE)</f>
        <v>924278.61915132694</v>
      </c>
      <c r="J24" s="21">
        <f>VLOOKUP(B24,RMS!B:E,4,FALSE)</f>
        <v>869559.23897433595</v>
      </c>
      <c r="K24" s="22">
        <f t="shared" si="1"/>
        <v>-2.003951326943934</v>
      </c>
      <c r="L24" s="22">
        <f t="shared" si="2"/>
        <v>-1.674335915595293E-3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565380.45519999997</v>
      </c>
      <c r="F25" s="25">
        <f>VLOOKUP(C25,RA!B29:I58,8,0)</f>
        <v>96968.688999999998</v>
      </c>
      <c r="G25" s="16">
        <f t="shared" si="0"/>
        <v>468411.76619999995</v>
      </c>
      <c r="H25" s="27">
        <f>RA!J29</f>
        <v>17.151050785032499</v>
      </c>
      <c r="I25" s="20">
        <f>VLOOKUP(B25,RMS!B:D,3,FALSE)</f>
        <v>565380.47680354002</v>
      </c>
      <c r="J25" s="21">
        <f>VLOOKUP(B25,RMS!B:E,4,FALSE)</f>
        <v>468411.76180095802</v>
      </c>
      <c r="K25" s="22">
        <f t="shared" si="1"/>
        <v>-2.1603540051728487E-2</v>
      </c>
      <c r="L25" s="22">
        <f t="shared" si="2"/>
        <v>4.3990419362671673E-3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1146902.1788000001</v>
      </c>
      <c r="F26" s="25">
        <f>VLOOKUP(C26,RA!B30:I59,8,0)</f>
        <v>141079.72159999999</v>
      </c>
      <c r="G26" s="16">
        <f t="shared" si="0"/>
        <v>1005822.4572000001</v>
      </c>
      <c r="H26" s="27">
        <f>RA!J30</f>
        <v>12.3009376220395</v>
      </c>
      <c r="I26" s="20">
        <f>VLOOKUP(B26,RMS!B:D,3,FALSE)</f>
        <v>1146902.0693601801</v>
      </c>
      <c r="J26" s="21">
        <f>VLOOKUP(B26,RMS!B:E,4,FALSE)</f>
        <v>1005822.45828912</v>
      </c>
      <c r="K26" s="22">
        <f t="shared" si="1"/>
        <v>0.10943982005119324</v>
      </c>
      <c r="L26" s="22">
        <f t="shared" si="2"/>
        <v>-1.089119934476912E-3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856637.75009999995</v>
      </c>
      <c r="F27" s="25">
        <f>VLOOKUP(C27,RA!B31:I60,8,0)</f>
        <v>30468.628700000001</v>
      </c>
      <c r="G27" s="16">
        <f t="shared" si="0"/>
        <v>826169.12139999995</v>
      </c>
      <c r="H27" s="27">
        <f>RA!J31</f>
        <v>3.55676932244035</v>
      </c>
      <c r="I27" s="20">
        <f>VLOOKUP(B27,RMS!B:D,3,FALSE)</f>
        <v>856637.62997787597</v>
      </c>
      <c r="J27" s="21">
        <f>VLOOKUP(B27,RMS!B:E,4,FALSE)</f>
        <v>826169.106709735</v>
      </c>
      <c r="K27" s="22">
        <f t="shared" si="1"/>
        <v>0.12012212397530675</v>
      </c>
      <c r="L27" s="22">
        <f t="shared" si="2"/>
        <v>1.4690264943055809E-2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109481.0817</v>
      </c>
      <c r="F28" s="25">
        <f>VLOOKUP(C28,RA!B32:I61,8,0)</f>
        <v>24574.358800000002</v>
      </c>
      <c r="G28" s="16">
        <f t="shared" si="0"/>
        <v>84906.722899999993</v>
      </c>
      <c r="H28" s="27">
        <f>RA!J32</f>
        <v>22.446214833114901</v>
      </c>
      <c r="I28" s="20">
        <f>VLOOKUP(B28,RMS!B:D,3,FALSE)</f>
        <v>109480.97389316199</v>
      </c>
      <c r="J28" s="21">
        <f>VLOOKUP(B28,RMS!B:E,4,FALSE)</f>
        <v>84906.7275686668</v>
      </c>
      <c r="K28" s="22">
        <f t="shared" si="1"/>
        <v>0.10780683800112456</v>
      </c>
      <c r="L28" s="22">
        <f t="shared" si="2"/>
        <v>-4.668666806537658E-3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7.9645999999999999</v>
      </c>
      <c r="F29" s="25">
        <f>VLOOKUP(C29,RA!B33:I62,8,0)</f>
        <v>4.5457999999999998</v>
      </c>
      <c r="G29" s="16">
        <f t="shared" si="0"/>
        <v>3.4188000000000001</v>
      </c>
      <c r="H29" s="27">
        <f>RA!J33</f>
        <v>57.075057127790501</v>
      </c>
      <c r="I29" s="20">
        <f>VLOOKUP(B29,RMS!B:D,3,FALSE)</f>
        <v>7.9645999999999999</v>
      </c>
      <c r="J29" s="21">
        <f>VLOOKUP(B29,RMS!B:E,4,FALSE)</f>
        <v>3.4188000000000001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231509.57990000001</v>
      </c>
      <c r="F30" s="25">
        <f>VLOOKUP(C30,RA!B34:I64,8,0)</f>
        <v>26001.192299999999</v>
      </c>
      <c r="G30" s="16">
        <f t="shared" si="0"/>
        <v>205508.38760000002</v>
      </c>
      <c r="H30" s="27">
        <f>RA!J34</f>
        <v>11.231151778354601</v>
      </c>
      <c r="I30" s="20">
        <f>VLOOKUP(B30,RMS!B:D,3,FALSE)</f>
        <v>231509.57949999999</v>
      </c>
      <c r="J30" s="21">
        <f>VLOOKUP(B30,RMS!B:E,4,FALSE)</f>
        <v>205508.3891</v>
      </c>
      <c r="K30" s="22">
        <f t="shared" si="1"/>
        <v>4.0000001899898052E-4</v>
      </c>
      <c r="L30" s="22">
        <f t="shared" si="2"/>
        <v>-1.4999999839346856E-3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5.0427</v>
      </c>
      <c r="F31" s="25">
        <f>VLOOKUP(C31,RA!B35:I65,8,0)</f>
        <v>0.50019999999999998</v>
      </c>
      <c r="G31" s="16">
        <f t="shared" si="0"/>
        <v>4.5425000000000004</v>
      </c>
      <c r="H31" s="27">
        <f>RA!J35</f>
        <v>9.9192892696373001</v>
      </c>
      <c r="I31" s="20">
        <f>VLOOKUP(B31,RMS!B:D,3,FALSE)</f>
        <v>5.0427</v>
      </c>
      <c r="J31" s="21">
        <f>VLOOKUP(B31,RMS!B:E,4,FALSE)</f>
        <v>4.5425000000000004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159034.18</v>
      </c>
      <c r="F32" s="25">
        <f>VLOOKUP(C32,RA!B34:I65,8,0)</f>
        <v>6656.96</v>
      </c>
      <c r="G32" s="16">
        <f t="shared" si="0"/>
        <v>152377.22</v>
      </c>
      <c r="H32" s="27">
        <f>RA!J34</f>
        <v>11.231151778354601</v>
      </c>
      <c r="I32" s="20">
        <f>VLOOKUP(B32,RMS!B:D,3,FALSE)</f>
        <v>159034.18</v>
      </c>
      <c r="J32" s="21">
        <f>VLOOKUP(B32,RMS!B:E,4,FALSE)</f>
        <v>152377.22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179415.46</v>
      </c>
      <c r="F33" s="25">
        <f>VLOOKUP(C33,RA!B34:I65,8,0)</f>
        <v>-21099.21</v>
      </c>
      <c r="G33" s="16">
        <f t="shared" si="0"/>
        <v>200514.66999999998</v>
      </c>
      <c r="H33" s="27">
        <f>RA!J34</f>
        <v>11.231151778354601</v>
      </c>
      <c r="I33" s="20">
        <f>VLOOKUP(B33,RMS!B:D,3,FALSE)</f>
        <v>179415.46</v>
      </c>
      <c r="J33" s="21">
        <f>VLOOKUP(B33,RMS!B:E,4,FALSE)</f>
        <v>200514.67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313339.34999999998</v>
      </c>
      <c r="F34" s="25">
        <f>VLOOKUP(C34,RA!B34:I66,8,0)</f>
        <v>-4733.43</v>
      </c>
      <c r="G34" s="16">
        <f t="shared" si="0"/>
        <v>318072.77999999997</v>
      </c>
      <c r="H34" s="27">
        <f>RA!J35</f>
        <v>9.9192892696373001</v>
      </c>
      <c r="I34" s="20">
        <f>VLOOKUP(B34,RMS!B:D,3,FALSE)</f>
        <v>313339.34999999998</v>
      </c>
      <c r="J34" s="21">
        <f>VLOOKUP(B34,RMS!B:E,4,FALSE)</f>
        <v>318072.78000000003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180285.66</v>
      </c>
      <c r="F35" s="25">
        <f>VLOOKUP(C35,RA!B34:I67,8,0)</f>
        <v>-22392.31</v>
      </c>
      <c r="G35" s="16">
        <f t="shared" si="0"/>
        <v>202677.97</v>
      </c>
      <c r="H35" s="27">
        <f>RA!J34</f>
        <v>11.231151778354601</v>
      </c>
      <c r="I35" s="20">
        <f>VLOOKUP(B35,RMS!B:D,3,FALSE)</f>
        <v>180285.66</v>
      </c>
      <c r="J35" s="21">
        <f>VLOOKUP(B35,RMS!B:E,4,FALSE)</f>
        <v>202677.97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0.01</v>
      </c>
      <c r="F36" s="25">
        <f>VLOOKUP(C36,RA!B35:I68,8,0)</f>
        <v>-384.61</v>
      </c>
      <c r="G36" s="16">
        <f t="shared" si="0"/>
        <v>384.62</v>
      </c>
      <c r="H36" s="27">
        <f>RA!J35</f>
        <v>9.9192892696373001</v>
      </c>
      <c r="I36" s="20">
        <f>VLOOKUP(B36,RMS!B:D,3,FALSE)</f>
        <v>0.01</v>
      </c>
      <c r="J36" s="21">
        <f>VLOOKUP(B36,RMS!B:E,4,FALSE)</f>
        <v>384.62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63041.025900000001</v>
      </c>
      <c r="F37" s="25">
        <f>VLOOKUP(C37,RA!B8:I68,8,0)</f>
        <v>4410.3586999999998</v>
      </c>
      <c r="G37" s="16">
        <f t="shared" si="0"/>
        <v>58630.667200000004</v>
      </c>
      <c r="H37" s="27">
        <f>RA!J35</f>
        <v>9.9192892696373001</v>
      </c>
      <c r="I37" s="20">
        <f>VLOOKUP(B37,RMS!B:D,3,FALSE)</f>
        <v>63041.025641025597</v>
      </c>
      <c r="J37" s="21">
        <f>VLOOKUP(B37,RMS!B:E,4,FALSE)</f>
        <v>58630.666666666701</v>
      </c>
      <c r="K37" s="22">
        <f t="shared" si="1"/>
        <v>2.589744035503827E-4</v>
      </c>
      <c r="L37" s="22">
        <f t="shared" si="2"/>
        <v>5.3333330288296565E-4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391276.46720000001</v>
      </c>
      <c r="F38" s="25">
        <f>VLOOKUP(C38,RA!B8:I69,8,0)</f>
        <v>22894.464100000001</v>
      </c>
      <c r="G38" s="16">
        <f t="shared" si="0"/>
        <v>368382.00310000003</v>
      </c>
      <c r="H38" s="27">
        <f>RA!J36</f>
        <v>4.1858674657234101</v>
      </c>
      <c r="I38" s="20">
        <f>VLOOKUP(B38,RMS!B:D,3,FALSE)</f>
        <v>391276.46214102599</v>
      </c>
      <c r="J38" s="21">
        <f>VLOOKUP(B38,RMS!B:E,4,FALSE)</f>
        <v>368382.00534273498</v>
      </c>
      <c r="K38" s="22">
        <f t="shared" si="1"/>
        <v>5.058974027633667E-3</v>
      </c>
      <c r="L38" s="22">
        <f t="shared" si="2"/>
        <v>-2.2427349467761815E-3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84237.66</v>
      </c>
      <c r="F39" s="25">
        <f>VLOOKUP(C39,RA!B9:I70,8,0)</f>
        <v>-11283.57</v>
      </c>
      <c r="G39" s="16">
        <f t="shared" si="0"/>
        <v>95521.23000000001</v>
      </c>
      <c r="H39" s="27">
        <f>RA!J37</f>
        <v>-11.7599731929456</v>
      </c>
      <c r="I39" s="20">
        <f>VLOOKUP(B39,RMS!B:D,3,FALSE)</f>
        <v>84237.66</v>
      </c>
      <c r="J39" s="21">
        <f>VLOOKUP(B39,RMS!B:E,4,FALSE)</f>
        <v>95521.23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54349.65</v>
      </c>
      <c r="F40" s="25">
        <f>VLOOKUP(C40,RA!B10:I71,8,0)</f>
        <v>7423.55</v>
      </c>
      <c r="G40" s="16">
        <f t="shared" si="0"/>
        <v>46926.1</v>
      </c>
      <c r="H40" s="27">
        <f>RA!J38</f>
        <v>-1.51064014143133</v>
      </c>
      <c r="I40" s="20">
        <f>VLOOKUP(B40,RMS!B:D,3,FALSE)</f>
        <v>54349.65</v>
      </c>
      <c r="J40" s="21">
        <f>VLOOKUP(B40,RMS!B:E,4,FALSE)</f>
        <v>46926.1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-12.420460950693499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26481.472600000001</v>
      </c>
      <c r="F42" s="25">
        <f>VLOOKUP(C42,RA!B8:I72,8,0)</f>
        <v>1790.8856000000001</v>
      </c>
      <c r="G42" s="16">
        <f t="shared" si="0"/>
        <v>24690.587</v>
      </c>
      <c r="H42" s="27">
        <f>RA!J39</f>
        <v>-12.420460950693499</v>
      </c>
      <c r="I42" s="20">
        <f>VLOOKUP(B42,RMS!B:D,3,FALSE)</f>
        <v>26481.472657136401</v>
      </c>
      <c r="J42" s="21">
        <f>VLOOKUP(B42,RMS!B:E,4,FALSE)</f>
        <v>24690.587066031301</v>
      </c>
      <c r="K42" s="22">
        <f t="shared" si="1"/>
        <v>-5.7136399846058339E-5</v>
      </c>
      <c r="L42" s="22">
        <f t="shared" si="2"/>
        <v>-6.6031301685143262E-5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3.4257812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18160045.653000001</v>
      </c>
      <c r="E7" s="53">
        <v>19996662.830800001</v>
      </c>
      <c r="F7" s="54">
        <v>90.815381579714696</v>
      </c>
      <c r="G7" s="53">
        <v>16068277.360400001</v>
      </c>
      <c r="H7" s="54">
        <v>13.017999662833301</v>
      </c>
      <c r="I7" s="53">
        <v>1813217.5526999999</v>
      </c>
      <c r="J7" s="54">
        <v>9.9846530528983592</v>
      </c>
      <c r="K7" s="53">
        <v>1736652.8999000001</v>
      </c>
      <c r="L7" s="54">
        <v>10.807959440505799</v>
      </c>
      <c r="M7" s="54">
        <v>4.4087481617316002E-2</v>
      </c>
      <c r="N7" s="53">
        <v>148015950.18419999</v>
      </c>
      <c r="O7" s="53">
        <v>4205762877.7804999</v>
      </c>
      <c r="P7" s="53">
        <v>1063394</v>
      </c>
      <c r="Q7" s="53">
        <v>1046723</v>
      </c>
      <c r="R7" s="54">
        <v>1.5926849796937601</v>
      </c>
      <c r="S7" s="53">
        <v>17.077438515733601</v>
      </c>
      <c r="T7" s="53">
        <v>17.4967914601093</v>
      </c>
      <c r="U7" s="55">
        <v>-2.45559627686184</v>
      </c>
    </row>
    <row r="8" spans="1:23" ht="12" thickBot="1">
      <c r="A8" s="81">
        <v>42559</v>
      </c>
      <c r="B8" s="69" t="s">
        <v>6</v>
      </c>
      <c r="C8" s="70"/>
      <c r="D8" s="56">
        <v>827292.65090000001</v>
      </c>
      <c r="E8" s="56">
        <v>743635.13560000004</v>
      </c>
      <c r="F8" s="57">
        <v>111.249806698886</v>
      </c>
      <c r="G8" s="56">
        <v>516369.45130000002</v>
      </c>
      <c r="H8" s="57">
        <v>60.213321841024303</v>
      </c>
      <c r="I8" s="56">
        <v>161928.0839</v>
      </c>
      <c r="J8" s="57">
        <v>19.5732530349255</v>
      </c>
      <c r="K8" s="56">
        <v>136403.0828</v>
      </c>
      <c r="L8" s="57">
        <v>26.415792502169701</v>
      </c>
      <c r="M8" s="57">
        <v>0.18712920980991199</v>
      </c>
      <c r="N8" s="56">
        <v>5158203.8935000002</v>
      </c>
      <c r="O8" s="56">
        <v>150267271.46450001</v>
      </c>
      <c r="P8" s="56">
        <v>59723</v>
      </c>
      <c r="Q8" s="56">
        <v>67555</v>
      </c>
      <c r="R8" s="57">
        <v>-11.593516394049299</v>
      </c>
      <c r="S8" s="56">
        <v>13.852161661336501</v>
      </c>
      <c r="T8" s="56">
        <v>13.2319388394641</v>
      </c>
      <c r="U8" s="58">
        <v>4.47744429379207</v>
      </c>
    </row>
    <row r="9" spans="1:23" ht="12" thickBot="1">
      <c r="A9" s="82"/>
      <c r="B9" s="69" t="s">
        <v>7</v>
      </c>
      <c r="C9" s="70"/>
      <c r="D9" s="56">
        <v>114452.1758</v>
      </c>
      <c r="E9" s="56">
        <v>136375.35140000001</v>
      </c>
      <c r="F9" s="57">
        <v>83.924385620318205</v>
      </c>
      <c r="G9" s="56">
        <v>110896.0061</v>
      </c>
      <c r="H9" s="57">
        <v>3.2067608429407599</v>
      </c>
      <c r="I9" s="56">
        <v>23047.5497</v>
      </c>
      <c r="J9" s="57">
        <v>20.137275275810001</v>
      </c>
      <c r="K9" s="56">
        <v>24517.4748</v>
      </c>
      <c r="L9" s="57">
        <v>22.108528216869701</v>
      </c>
      <c r="M9" s="57">
        <v>-5.9954180109935001E-2</v>
      </c>
      <c r="N9" s="56">
        <v>858920.00260000001</v>
      </c>
      <c r="O9" s="56">
        <v>21266331.077500001</v>
      </c>
      <c r="P9" s="56">
        <v>8366</v>
      </c>
      <c r="Q9" s="56">
        <v>8850</v>
      </c>
      <c r="R9" s="57">
        <v>-5.4689265536723202</v>
      </c>
      <c r="S9" s="56">
        <v>13.680633014582799</v>
      </c>
      <c r="T9" s="56">
        <v>12.724565638418101</v>
      </c>
      <c r="U9" s="58">
        <v>6.9884732317988396</v>
      </c>
    </row>
    <row r="10" spans="1:23" ht="12" thickBot="1">
      <c r="A10" s="82"/>
      <c r="B10" s="69" t="s">
        <v>8</v>
      </c>
      <c r="C10" s="70"/>
      <c r="D10" s="56">
        <v>168797.6606</v>
      </c>
      <c r="E10" s="56">
        <v>172383.96410000001</v>
      </c>
      <c r="F10" s="57">
        <v>97.919584040938105</v>
      </c>
      <c r="G10" s="56">
        <v>169129.52770000001</v>
      </c>
      <c r="H10" s="57">
        <v>-0.19622067448129599</v>
      </c>
      <c r="I10" s="56">
        <v>47546.406900000002</v>
      </c>
      <c r="J10" s="57">
        <v>28.167693042068102</v>
      </c>
      <c r="K10" s="56">
        <v>45902.480199999998</v>
      </c>
      <c r="L10" s="57">
        <v>27.140429482793401</v>
      </c>
      <c r="M10" s="57">
        <v>3.5813461338849002E-2</v>
      </c>
      <c r="N10" s="56">
        <v>1239729.1174999999</v>
      </c>
      <c r="O10" s="56">
        <v>37521655.506899998</v>
      </c>
      <c r="P10" s="56">
        <v>108664</v>
      </c>
      <c r="Q10" s="56">
        <v>104959</v>
      </c>
      <c r="R10" s="57">
        <v>3.5299497899179602</v>
      </c>
      <c r="S10" s="56">
        <v>1.55339082492822</v>
      </c>
      <c r="T10" s="56">
        <v>1.35480300879391</v>
      </c>
      <c r="U10" s="58">
        <v>12.7841501924337</v>
      </c>
    </row>
    <row r="11" spans="1:23" ht="12" thickBot="1">
      <c r="A11" s="82"/>
      <c r="B11" s="69" t="s">
        <v>9</v>
      </c>
      <c r="C11" s="70"/>
      <c r="D11" s="56">
        <v>65917.649099999995</v>
      </c>
      <c r="E11" s="56">
        <v>54589.597999999998</v>
      </c>
      <c r="F11" s="57">
        <v>120.751299725636</v>
      </c>
      <c r="G11" s="56">
        <v>44102.181199999999</v>
      </c>
      <c r="H11" s="57">
        <v>49.465734588202203</v>
      </c>
      <c r="I11" s="56">
        <v>9369.1111999999994</v>
      </c>
      <c r="J11" s="57">
        <v>14.2133576180586</v>
      </c>
      <c r="K11" s="56">
        <v>10245.904</v>
      </c>
      <c r="L11" s="57">
        <v>23.232193331970599</v>
      </c>
      <c r="M11" s="57">
        <v>-8.5574957563529994E-2</v>
      </c>
      <c r="N11" s="56">
        <v>483010.87920000002</v>
      </c>
      <c r="O11" s="56">
        <v>12760291.5041</v>
      </c>
      <c r="P11" s="56">
        <v>6789</v>
      </c>
      <c r="Q11" s="56">
        <v>7627</v>
      </c>
      <c r="R11" s="57">
        <v>-10.987282024387</v>
      </c>
      <c r="S11" s="56">
        <v>9.7094784357048205</v>
      </c>
      <c r="T11" s="56">
        <v>8.6555446440278008</v>
      </c>
      <c r="U11" s="58">
        <v>10.8546900706981</v>
      </c>
    </row>
    <row r="12" spans="1:23" ht="12" thickBot="1">
      <c r="A12" s="82"/>
      <c r="B12" s="69" t="s">
        <v>10</v>
      </c>
      <c r="C12" s="70"/>
      <c r="D12" s="56">
        <v>225880.81460000001</v>
      </c>
      <c r="E12" s="56">
        <v>146922.70910000001</v>
      </c>
      <c r="F12" s="57">
        <v>153.741253468352</v>
      </c>
      <c r="G12" s="56">
        <v>107833.4979</v>
      </c>
      <c r="H12" s="57">
        <v>109.471842237253</v>
      </c>
      <c r="I12" s="56">
        <v>31730.641800000001</v>
      </c>
      <c r="J12" s="57">
        <v>14.0475152155751</v>
      </c>
      <c r="K12" s="56">
        <v>17510.051800000001</v>
      </c>
      <c r="L12" s="57">
        <v>16.238044894210901</v>
      </c>
      <c r="M12" s="57">
        <v>0.81213865969260002</v>
      </c>
      <c r="N12" s="56">
        <v>1594660.6895999999</v>
      </c>
      <c r="O12" s="56">
        <v>46245342.2984</v>
      </c>
      <c r="P12" s="56">
        <v>2966</v>
      </c>
      <c r="Q12" s="56">
        <v>2677</v>
      </c>
      <c r="R12" s="57">
        <v>10.7956667911842</v>
      </c>
      <c r="S12" s="56">
        <v>76.1567142953473</v>
      </c>
      <c r="T12" s="56">
        <v>79.596330556593202</v>
      </c>
      <c r="U12" s="58">
        <v>-4.5164977153643697</v>
      </c>
    </row>
    <row r="13" spans="1:23" ht="12" thickBot="1">
      <c r="A13" s="82"/>
      <c r="B13" s="69" t="s">
        <v>11</v>
      </c>
      <c r="C13" s="70"/>
      <c r="D13" s="56">
        <v>304405.95689999999</v>
      </c>
      <c r="E13" s="56">
        <v>333729.62310000003</v>
      </c>
      <c r="F13" s="57">
        <v>91.213346322806501</v>
      </c>
      <c r="G13" s="56">
        <v>316137.34639999998</v>
      </c>
      <c r="H13" s="57">
        <v>-3.71085214499037</v>
      </c>
      <c r="I13" s="56">
        <v>70212.8217</v>
      </c>
      <c r="J13" s="57">
        <v>23.065521586709799</v>
      </c>
      <c r="K13" s="56">
        <v>63798.203800000003</v>
      </c>
      <c r="L13" s="57">
        <v>20.1805337226048</v>
      </c>
      <c r="M13" s="57">
        <v>0.100545431029831</v>
      </c>
      <c r="N13" s="56">
        <v>2091915.6583</v>
      </c>
      <c r="O13" s="56">
        <v>64861179.050099999</v>
      </c>
      <c r="P13" s="56">
        <v>19333</v>
      </c>
      <c r="Q13" s="56">
        <v>20826</v>
      </c>
      <c r="R13" s="57">
        <v>-7.1689234610583004</v>
      </c>
      <c r="S13" s="56">
        <v>15.745407174261601</v>
      </c>
      <c r="T13" s="56">
        <v>14.297850931527901</v>
      </c>
      <c r="U13" s="58">
        <v>9.19351418933128</v>
      </c>
    </row>
    <row r="14" spans="1:23" ht="12" thickBot="1">
      <c r="A14" s="82"/>
      <c r="B14" s="69" t="s">
        <v>12</v>
      </c>
      <c r="C14" s="70"/>
      <c r="D14" s="56">
        <v>142159.6453</v>
      </c>
      <c r="E14" s="56">
        <v>152557.7317</v>
      </c>
      <c r="F14" s="57">
        <v>93.184162949900497</v>
      </c>
      <c r="G14" s="56">
        <v>142889.21650000001</v>
      </c>
      <c r="H14" s="57">
        <v>-0.51058520570724797</v>
      </c>
      <c r="I14" s="56">
        <v>28940.5628</v>
      </c>
      <c r="J14" s="57">
        <v>20.357790524115799</v>
      </c>
      <c r="K14" s="56">
        <v>25250.2474</v>
      </c>
      <c r="L14" s="57">
        <v>17.6712057204121</v>
      </c>
      <c r="M14" s="57">
        <v>0.14614967297310499</v>
      </c>
      <c r="N14" s="56">
        <v>992523.83530000004</v>
      </c>
      <c r="O14" s="56">
        <v>29565407.899300002</v>
      </c>
      <c r="P14" s="56">
        <v>2970</v>
      </c>
      <c r="Q14" s="56">
        <v>2610</v>
      </c>
      <c r="R14" s="57">
        <v>13.7931034482759</v>
      </c>
      <c r="S14" s="56">
        <v>47.865200437710399</v>
      </c>
      <c r="T14" s="56">
        <v>43.075184980842899</v>
      </c>
      <c r="U14" s="58">
        <v>10.0073026187387</v>
      </c>
    </row>
    <row r="15" spans="1:23" ht="12" thickBot="1">
      <c r="A15" s="82"/>
      <c r="B15" s="69" t="s">
        <v>13</v>
      </c>
      <c r="C15" s="70"/>
      <c r="D15" s="56">
        <v>116849.2451</v>
      </c>
      <c r="E15" s="56">
        <v>128192.82950000001</v>
      </c>
      <c r="F15" s="57">
        <v>91.151155299212803</v>
      </c>
      <c r="G15" s="56">
        <v>105550.841</v>
      </c>
      <c r="H15" s="57">
        <v>10.7042293485847</v>
      </c>
      <c r="I15" s="56">
        <v>9683.0126999999993</v>
      </c>
      <c r="J15" s="57">
        <v>8.2867567451661692</v>
      </c>
      <c r="K15" s="56">
        <v>18127.4077</v>
      </c>
      <c r="L15" s="57">
        <v>17.1741006781746</v>
      </c>
      <c r="M15" s="57">
        <v>-0.46583577419070199</v>
      </c>
      <c r="N15" s="56">
        <v>807691.59369999997</v>
      </c>
      <c r="O15" s="56">
        <v>24828459.716200002</v>
      </c>
      <c r="P15" s="56">
        <v>6286</v>
      </c>
      <c r="Q15" s="56">
        <v>6333</v>
      </c>
      <c r="R15" s="57">
        <v>-0.74214432338544101</v>
      </c>
      <c r="S15" s="56">
        <v>18.588807683741699</v>
      </c>
      <c r="T15" s="56">
        <v>18.483376219800999</v>
      </c>
      <c r="U15" s="58">
        <v>0.56717711934164605</v>
      </c>
    </row>
    <row r="16" spans="1:23" ht="12" thickBot="1">
      <c r="A16" s="82"/>
      <c r="B16" s="69" t="s">
        <v>14</v>
      </c>
      <c r="C16" s="70"/>
      <c r="D16" s="56">
        <v>1046242.1855</v>
      </c>
      <c r="E16" s="56">
        <v>1077898.2058999999</v>
      </c>
      <c r="F16" s="57">
        <v>97.063171621705393</v>
      </c>
      <c r="G16" s="56">
        <v>775934.81079999998</v>
      </c>
      <c r="H16" s="57">
        <v>34.836351061670896</v>
      </c>
      <c r="I16" s="56">
        <v>28964.6443</v>
      </c>
      <c r="J16" s="57">
        <v>2.7684454614260998</v>
      </c>
      <c r="K16" s="56">
        <v>46684.546999999999</v>
      </c>
      <c r="L16" s="57">
        <v>6.0165553020965197</v>
      </c>
      <c r="M16" s="57">
        <v>-0.37956676970647302</v>
      </c>
      <c r="N16" s="56">
        <v>7525973.8832</v>
      </c>
      <c r="O16" s="56">
        <v>213913249.22780001</v>
      </c>
      <c r="P16" s="56">
        <v>70779</v>
      </c>
      <c r="Q16" s="56">
        <v>64149</v>
      </c>
      <c r="R16" s="57">
        <v>10.335313099191</v>
      </c>
      <c r="S16" s="56">
        <v>14.781816435665901</v>
      </c>
      <c r="T16" s="56">
        <v>14.997689935930399</v>
      </c>
      <c r="U16" s="58">
        <v>-1.46039900579202</v>
      </c>
    </row>
    <row r="17" spans="1:21" ht="12" thickBot="1">
      <c r="A17" s="82"/>
      <c r="B17" s="69" t="s">
        <v>15</v>
      </c>
      <c r="C17" s="70"/>
      <c r="D17" s="56">
        <v>685215.19620000001</v>
      </c>
      <c r="E17" s="56">
        <v>733700.30370000005</v>
      </c>
      <c r="F17" s="57">
        <v>93.391701317895993</v>
      </c>
      <c r="G17" s="56">
        <v>411614.23050000001</v>
      </c>
      <c r="H17" s="57">
        <v>66.470239711500895</v>
      </c>
      <c r="I17" s="56">
        <v>43854.393600000003</v>
      </c>
      <c r="J17" s="57">
        <v>6.4000906347675102</v>
      </c>
      <c r="K17" s="56">
        <v>49123.974199999997</v>
      </c>
      <c r="L17" s="57">
        <v>11.9344693550385</v>
      </c>
      <c r="M17" s="57">
        <v>-0.107271056257496</v>
      </c>
      <c r="N17" s="56">
        <v>6320579.2309999997</v>
      </c>
      <c r="O17" s="56">
        <v>229497987.2559</v>
      </c>
      <c r="P17" s="56">
        <v>19141</v>
      </c>
      <c r="Q17" s="56">
        <v>18030</v>
      </c>
      <c r="R17" s="57">
        <v>6.16195230171936</v>
      </c>
      <c r="S17" s="56">
        <v>35.798296651167703</v>
      </c>
      <c r="T17" s="56">
        <v>92.584885235718303</v>
      </c>
      <c r="U17" s="58">
        <v>-158.62930333781199</v>
      </c>
    </row>
    <row r="18" spans="1:21" ht="12" thickBot="1">
      <c r="A18" s="82"/>
      <c r="B18" s="69" t="s">
        <v>16</v>
      </c>
      <c r="C18" s="70"/>
      <c r="D18" s="56">
        <v>1826518.4464</v>
      </c>
      <c r="E18" s="56">
        <v>2276571.0331000001</v>
      </c>
      <c r="F18" s="57">
        <v>80.231120393060394</v>
      </c>
      <c r="G18" s="56">
        <v>1934740.439</v>
      </c>
      <c r="H18" s="57">
        <v>-5.5936181628547397</v>
      </c>
      <c r="I18" s="56">
        <v>260551.997</v>
      </c>
      <c r="J18" s="57">
        <v>14.2649529498888</v>
      </c>
      <c r="K18" s="56">
        <v>317724.38419999997</v>
      </c>
      <c r="L18" s="57">
        <v>16.4220676735439</v>
      </c>
      <c r="M18" s="57">
        <v>-0.179943340968162</v>
      </c>
      <c r="N18" s="56">
        <v>15242416.2061</v>
      </c>
      <c r="O18" s="56">
        <v>442465528.56389999</v>
      </c>
      <c r="P18" s="56">
        <v>89487</v>
      </c>
      <c r="Q18" s="56">
        <v>88939</v>
      </c>
      <c r="R18" s="57">
        <v>0.61615264394696601</v>
      </c>
      <c r="S18" s="56">
        <v>20.410992059181801</v>
      </c>
      <c r="T18" s="56">
        <v>20.330611512384898</v>
      </c>
      <c r="U18" s="58">
        <v>0.39381009293339703</v>
      </c>
    </row>
    <row r="19" spans="1:21" ht="12" thickBot="1">
      <c r="A19" s="82"/>
      <c r="B19" s="69" t="s">
        <v>17</v>
      </c>
      <c r="C19" s="70"/>
      <c r="D19" s="56">
        <v>391591.42739999999</v>
      </c>
      <c r="E19" s="56">
        <v>573361.63679999998</v>
      </c>
      <c r="F19" s="57">
        <v>68.297458753173402</v>
      </c>
      <c r="G19" s="56">
        <v>507591.22409999999</v>
      </c>
      <c r="H19" s="57">
        <v>-22.8529949282864</v>
      </c>
      <c r="I19" s="56">
        <v>21847.567500000001</v>
      </c>
      <c r="J19" s="57">
        <v>5.5791741011948401</v>
      </c>
      <c r="K19" s="56">
        <v>33367.380599999997</v>
      </c>
      <c r="L19" s="57">
        <v>6.5736716900815297</v>
      </c>
      <c r="M19" s="57">
        <v>-0.34524175685519598</v>
      </c>
      <c r="N19" s="56">
        <v>3707736.1568</v>
      </c>
      <c r="O19" s="56">
        <v>130717877.976</v>
      </c>
      <c r="P19" s="56">
        <v>9516</v>
      </c>
      <c r="Q19" s="56">
        <v>9453</v>
      </c>
      <c r="R19" s="57">
        <v>0.66645509362106603</v>
      </c>
      <c r="S19" s="56">
        <v>41.150843568726401</v>
      </c>
      <c r="T19" s="56">
        <v>44.195546070030701</v>
      </c>
      <c r="U19" s="58">
        <v>-7.3988823490807398</v>
      </c>
    </row>
    <row r="20" spans="1:21" ht="12" thickBot="1">
      <c r="A20" s="82"/>
      <c r="B20" s="69" t="s">
        <v>18</v>
      </c>
      <c r="C20" s="70"/>
      <c r="D20" s="56">
        <v>1031011.9094</v>
      </c>
      <c r="E20" s="56">
        <v>1091913.1235</v>
      </c>
      <c r="F20" s="57">
        <v>94.422522013034495</v>
      </c>
      <c r="G20" s="56">
        <v>866951.75820000004</v>
      </c>
      <c r="H20" s="57">
        <v>18.9237924311531</v>
      </c>
      <c r="I20" s="56">
        <v>84225.447100000005</v>
      </c>
      <c r="J20" s="57">
        <v>8.1692021529620593</v>
      </c>
      <c r="K20" s="56">
        <v>85043.128200000006</v>
      </c>
      <c r="L20" s="57">
        <v>9.8094418052245391</v>
      </c>
      <c r="M20" s="57">
        <v>-9.6148991377300007E-3</v>
      </c>
      <c r="N20" s="56">
        <v>8485487.0618999992</v>
      </c>
      <c r="O20" s="56">
        <v>239107689.89469999</v>
      </c>
      <c r="P20" s="56">
        <v>44115</v>
      </c>
      <c r="Q20" s="56">
        <v>44807</v>
      </c>
      <c r="R20" s="57">
        <v>-1.54440154440154</v>
      </c>
      <c r="S20" s="56">
        <v>23.371005540065699</v>
      </c>
      <c r="T20" s="56">
        <v>22.531779021135101</v>
      </c>
      <c r="U20" s="58">
        <v>3.5908875101327302</v>
      </c>
    </row>
    <row r="21" spans="1:21" ht="12" thickBot="1">
      <c r="A21" s="82"/>
      <c r="B21" s="69" t="s">
        <v>19</v>
      </c>
      <c r="C21" s="70"/>
      <c r="D21" s="56">
        <v>396648.60769999999</v>
      </c>
      <c r="E21" s="56">
        <v>438286.30359999998</v>
      </c>
      <c r="F21" s="57">
        <v>90.499886590569702</v>
      </c>
      <c r="G21" s="56">
        <v>333690.70120000001</v>
      </c>
      <c r="H21" s="57">
        <v>18.867144416549301</v>
      </c>
      <c r="I21" s="56">
        <v>47826.613499999999</v>
      </c>
      <c r="J21" s="57">
        <v>12.0576784013756</v>
      </c>
      <c r="K21" s="56">
        <v>44866.584300000002</v>
      </c>
      <c r="L21" s="57">
        <v>13.4455602564451</v>
      </c>
      <c r="M21" s="57">
        <v>6.5974026019180995E-2</v>
      </c>
      <c r="N21" s="56">
        <v>2926316.2182</v>
      </c>
      <c r="O21" s="56">
        <v>79750121.397100002</v>
      </c>
      <c r="P21" s="56">
        <v>35871</v>
      </c>
      <c r="Q21" s="56">
        <v>36272</v>
      </c>
      <c r="R21" s="57">
        <v>-1.1055359505955</v>
      </c>
      <c r="S21" s="56">
        <v>11.0576400908812</v>
      </c>
      <c r="T21" s="56">
        <v>11.009733706440199</v>
      </c>
      <c r="U21" s="58">
        <v>0.43324239211303101</v>
      </c>
    </row>
    <row r="22" spans="1:21" ht="12" thickBot="1">
      <c r="A22" s="82"/>
      <c r="B22" s="69" t="s">
        <v>20</v>
      </c>
      <c r="C22" s="70"/>
      <c r="D22" s="56">
        <v>1429758.1857</v>
      </c>
      <c r="E22" s="56">
        <v>1644264.7464000001</v>
      </c>
      <c r="F22" s="57">
        <v>86.954256535047193</v>
      </c>
      <c r="G22" s="56">
        <v>1259322.0194999999</v>
      </c>
      <c r="H22" s="57">
        <v>13.5339622083055</v>
      </c>
      <c r="I22" s="56">
        <v>76187.180900000007</v>
      </c>
      <c r="J22" s="57">
        <v>5.3286759720630199</v>
      </c>
      <c r="K22" s="56">
        <v>52223.815300000002</v>
      </c>
      <c r="L22" s="57">
        <v>4.1469786513170703</v>
      </c>
      <c r="M22" s="57">
        <v>0.45885896046357999</v>
      </c>
      <c r="N22" s="56">
        <v>11217021.4165</v>
      </c>
      <c r="O22" s="56">
        <v>276473112.15630001</v>
      </c>
      <c r="P22" s="56">
        <v>86103</v>
      </c>
      <c r="Q22" s="56">
        <v>82394</v>
      </c>
      <c r="R22" s="57">
        <v>4.5015413743719304</v>
      </c>
      <c r="S22" s="56">
        <v>16.6052075502596</v>
      </c>
      <c r="T22" s="56">
        <v>16.6742514030148</v>
      </c>
      <c r="U22" s="58">
        <v>-0.41579638523776402</v>
      </c>
    </row>
    <row r="23" spans="1:21" ht="12" thickBot="1">
      <c r="A23" s="82"/>
      <c r="B23" s="69" t="s">
        <v>21</v>
      </c>
      <c r="C23" s="70"/>
      <c r="D23" s="56">
        <v>2643406.1025</v>
      </c>
      <c r="E23" s="56">
        <v>3123326.9443000001</v>
      </c>
      <c r="F23" s="57">
        <v>84.634306610909107</v>
      </c>
      <c r="G23" s="56">
        <v>2706643.6965000001</v>
      </c>
      <c r="H23" s="57">
        <v>-2.3363841381033401</v>
      </c>
      <c r="I23" s="56">
        <v>247027.64619999999</v>
      </c>
      <c r="J23" s="57">
        <v>9.3450509161786997</v>
      </c>
      <c r="K23" s="56">
        <v>142154.68909999999</v>
      </c>
      <c r="L23" s="57">
        <v>5.2520651049793603</v>
      </c>
      <c r="M23" s="57">
        <v>0.73773828892992899</v>
      </c>
      <c r="N23" s="56">
        <v>20243951.754799999</v>
      </c>
      <c r="O23" s="56">
        <v>615899393.42550004</v>
      </c>
      <c r="P23" s="56">
        <v>93825</v>
      </c>
      <c r="Q23" s="56">
        <v>95341</v>
      </c>
      <c r="R23" s="57">
        <v>-1.5900819164892399</v>
      </c>
      <c r="S23" s="56">
        <v>28.1737927258193</v>
      </c>
      <c r="T23" s="56">
        <v>26.540013792597101</v>
      </c>
      <c r="U23" s="58">
        <v>5.79893147195975</v>
      </c>
    </row>
    <row r="24" spans="1:21" ht="12" thickBot="1">
      <c r="A24" s="82"/>
      <c r="B24" s="69" t="s">
        <v>22</v>
      </c>
      <c r="C24" s="70"/>
      <c r="D24" s="56">
        <v>295466.77169999998</v>
      </c>
      <c r="E24" s="56">
        <v>282633.05719999998</v>
      </c>
      <c r="F24" s="57">
        <v>104.54076909019101</v>
      </c>
      <c r="G24" s="56">
        <v>245544.29269999999</v>
      </c>
      <c r="H24" s="57">
        <v>20.3313538470202</v>
      </c>
      <c r="I24" s="56">
        <v>47682.661699999997</v>
      </c>
      <c r="J24" s="57">
        <v>16.1380792248322</v>
      </c>
      <c r="K24" s="56">
        <v>44242.690399999999</v>
      </c>
      <c r="L24" s="57">
        <v>18.018211669067199</v>
      </c>
      <c r="M24" s="57">
        <v>7.7752308209539003E-2</v>
      </c>
      <c r="N24" s="56">
        <v>2468067.4021000001</v>
      </c>
      <c r="O24" s="56">
        <v>57709193.417099997</v>
      </c>
      <c r="P24" s="56">
        <v>27487</v>
      </c>
      <c r="Q24" s="56">
        <v>26342</v>
      </c>
      <c r="R24" s="57">
        <v>4.3466707159669102</v>
      </c>
      <c r="S24" s="56">
        <v>10.7493277440245</v>
      </c>
      <c r="T24" s="56">
        <v>10.4869408435199</v>
      </c>
      <c r="U24" s="58">
        <v>2.4409610233575498</v>
      </c>
    </row>
    <row r="25" spans="1:21" ht="12" thickBot="1">
      <c r="A25" s="82"/>
      <c r="B25" s="69" t="s">
        <v>23</v>
      </c>
      <c r="C25" s="70"/>
      <c r="D25" s="56">
        <v>293558.80129999999</v>
      </c>
      <c r="E25" s="56">
        <v>355130.29680000001</v>
      </c>
      <c r="F25" s="57">
        <v>82.662280279996693</v>
      </c>
      <c r="G25" s="56">
        <v>246587.7856</v>
      </c>
      <c r="H25" s="57">
        <v>19.0483951123976</v>
      </c>
      <c r="I25" s="56">
        <v>27297.434700000002</v>
      </c>
      <c r="J25" s="57">
        <v>9.2987962136088793</v>
      </c>
      <c r="K25" s="56">
        <v>20696.056400000001</v>
      </c>
      <c r="L25" s="57">
        <v>8.3929771094063508</v>
      </c>
      <c r="M25" s="57">
        <v>0.31896793149442698</v>
      </c>
      <c r="N25" s="56">
        <v>2321779.9471</v>
      </c>
      <c r="O25" s="56">
        <v>70616131.339000002</v>
      </c>
      <c r="P25" s="56">
        <v>18827</v>
      </c>
      <c r="Q25" s="56">
        <v>17872</v>
      </c>
      <c r="R25" s="57">
        <v>5.3435541629364396</v>
      </c>
      <c r="S25" s="56">
        <v>15.5924364635895</v>
      </c>
      <c r="T25" s="56">
        <v>16.1601271486124</v>
      </c>
      <c r="U25" s="58">
        <v>-3.6408080696590601</v>
      </c>
    </row>
    <row r="26" spans="1:21" ht="12" thickBot="1">
      <c r="A26" s="82"/>
      <c r="B26" s="69" t="s">
        <v>24</v>
      </c>
      <c r="C26" s="70"/>
      <c r="D26" s="56">
        <v>653720.52260000003</v>
      </c>
      <c r="E26" s="56">
        <v>697358.58299999998</v>
      </c>
      <c r="F26" s="57">
        <v>93.742378531820606</v>
      </c>
      <c r="G26" s="56">
        <v>573594.61159999995</v>
      </c>
      <c r="H26" s="57">
        <v>13.969083631468401</v>
      </c>
      <c r="I26" s="56">
        <v>130725.6121</v>
      </c>
      <c r="J26" s="57">
        <v>19.997171203999201</v>
      </c>
      <c r="K26" s="56">
        <v>160135.02230000001</v>
      </c>
      <c r="L26" s="57">
        <v>27.9178045019138</v>
      </c>
      <c r="M26" s="57">
        <v>-0.18365383023398801</v>
      </c>
      <c r="N26" s="56">
        <v>4897904.4013999999</v>
      </c>
      <c r="O26" s="56">
        <v>135911142.3888</v>
      </c>
      <c r="P26" s="56">
        <v>44603</v>
      </c>
      <c r="Q26" s="56">
        <v>39965</v>
      </c>
      <c r="R26" s="57">
        <v>11.6051545101964</v>
      </c>
      <c r="S26" s="56">
        <v>14.656424962446501</v>
      </c>
      <c r="T26" s="56">
        <v>14.9352169823596</v>
      </c>
      <c r="U26" s="58">
        <v>-1.90218297181903</v>
      </c>
    </row>
    <row r="27" spans="1:21" ht="12" thickBot="1">
      <c r="A27" s="82"/>
      <c r="B27" s="69" t="s">
        <v>25</v>
      </c>
      <c r="C27" s="70"/>
      <c r="D27" s="56">
        <v>215490.0944</v>
      </c>
      <c r="E27" s="56">
        <v>318904.54359999998</v>
      </c>
      <c r="F27" s="57">
        <v>67.571973722107899</v>
      </c>
      <c r="G27" s="56">
        <v>249479.6292</v>
      </c>
      <c r="H27" s="57">
        <v>-13.6241724059769</v>
      </c>
      <c r="I27" s="56">
        <v>57470.060700000002</v>
      </c>
      <c r="J27" s="57">
        <v>26.669467503839002</v>
      </c>
      <c r="K27" s="56">
        <v>69705.230100000001</v>
      </c>
      <c r="L27" s="57">
        <v>27.940249199312198</v>
      </c>
      <c r="M27" s="57">
        <v>-0.17552727940855001</v>
      </c>
      <c r="N27" s="56">
        <v>1974541.6133000001</v>
      </c>
      <c r="O27" s="56">
        <v>46113037.490800001</v>
      </c>
      <c r="P27" s="56">
        <v>28584</v>
      </c>
      <c r="Q27" s="56">
        <v>28209</v>
      </c>
      <c r="R27" s="57">
        <v>1.3293629692651401</v>
      </c>
      <c r="S27" s="56">
        <v>7.5388362160649303</v>
      </c>
      <c r="T27" s="56">
        <v>7.62052551667907</v>
      </c>
      <c r="U27" s="58">
        <v>-1.0835797233539299</v>
      </c>
    </row>
    <row r="28" spans="1:21" ht="12" thickBot="1">
      <c r="A28" s="82"/>
      <c r="B28" s="69" t="s">
        <v>26</v>
      </c>
      <c r="C28" s="70"/>
      <c r="D28" s="56">
        <v>924276.6152</v>
      </c>
      <c r="E28" s="56">
        <v>1012733.9902</v>
      </c>
      <c r="F28" s="57">
        <v>91.265487694105104</v>
      </c>
      <c r="G28" s="56">
        <v>794314.09510000004</v>
      </c>
      <c r="H28" s="57">
        <v>16.361603161988299</v>
      </c>
      <c r="I28" s="56">
        <v>54717.377899999999</v>
      </c>
      <c r="J28" s="57">
        <v>5.92002188524049</v>
      </c>
      <c r="K28" s="56">
        <v>42186.533900000002</v>
      </c>
      <c r="L28" s="57">
        <v>5.3110644970600598</v>
      </c>
      <c r="M28" s="57">
        <v>0.297034215460872</v>
      </c>
      <c r="N28" s="56">
        <v>7348427.4806000004</v>
      </c>
      <c r="O28" s="56">
        <v>196131090.1164</v>
      </c>
      <c r="P28" s="56">
        <v>39693</v>
      </c>
      <c r="Q28" s="56">
        <v>38574</v>
      </c>
      <c r="R28" s="57">
        <v>2.90091771659666</v>
      </c>
      <c r="S28" s="56">
        <v>23.285632610283901</v>
      </c>
      <c r="T28" s="56">
        <v>22.277321457458399</v>
      </c>
      <c r="U28" s="58">
        <v>4.3301857832293802</v>
      </c>
    </row>
    <row r="29" spans="1:21" ht="12" thickBot="1">
      <c r="A29" s="82"/>
      <c r="B29" s="69" t="s">
        <v>27</v>
      </c>
      <c r="C29" s="70"/>
      <c r="D29" s="56">
        <v>565380.45519999997</v>
      </c>
      <c r="E29" s="56">
        <v>695383.38399999996</v>
      </c>
      <c r="F29" s="57">
        <v>81.304855452226306</v>
      </c>
      <c r="G29" s="56">
        <v>519344.1202</v>
      </c>
      <c r="H29" s="57">
        <v>8.8643219802452506</v>
      </c>
      <c r="I29" s="56">
        <v>96968.688999999998</v>
      </c>
      <c r="J29" s="57">
        <v>17.151050785032499</v>
      </c>
      <c r="K29" s="56">
        <v>84471.751600000003</v>
      </c>
      <c r="L29" s="57">
        <v>16.265082883285501</v>
      </c>
      <c r="M29" s="57">
        <v>0.14794220746335299</v>
      </c>
      <c r="N29" s="56">
        <v>4530900.602</v>
      </c>
      <c r="O29" s="56">
        <v>144367787.30019999</v>
      </c>
      <c r="P29" s="56">
        <v>93216</v>
      </c>
      <c r="Q29" s="56">
        <v>93632</v>
      </c>
      <c r="R29" s="57">
        <v>-0.44429254955570302</v>
      </c>
      <c r="S29" s="56">
        <v>6.0652726484723702</v>
      </c>
      <c r="T29" s="56">
        <v>5.8886384473257003</v>
      </c>
      <c r="U29" s="58">
        <v>2.9122219458865</v>
      </c>
    </row>
    <row r="30" spans="1:21" ht="12" thickBot="1">
      <c r="A30" s="82"/>
      <c r="B30" s="69" t="s">
        <v>28</v>
      </c>
      <c r="C30" s="70"/>
      <c r="D30" s="56">
        <v>1146902.1788000001</v>
      </c>
      <c r="E30" s="56">
        <v>1403188.1336999999</v>
      </c>
      <c r="F30" s="57">
        <v>81.735453091082604</v>
      </c>
      <c r="G30" s="56">
        <v>973729.34120000002</v>
      </c>
      <c r="H30" s="57">
        <v>17.784494137414601</v>
      </c>
      <c r="I30" s="56">
        <v>141079.72159999999</v>
      </c>
      <c r="J30" s="57">
        <v>12.3009376220395</v>
      </c>
      <c r="K30" s="56">
        <v>132073.4057</v>
      </c>
      <c r="L30" s="57">
        <v>13.5636670388546</v>
      </c>
      <c r="M30" s="57">
        <v>6.8191744221827E-2</v>
      </c>
      <c r="N30" s="56">
        <v>9019916.4848999996</v>
      </c>
      <c r="O30" s="56">
        <v>227312447.95609999</v>
      </c>
      <c r="P30" s="56">
        <v>79842</v>
      </c>
      <c r="Q30" s="56">
        <v>75955</v>
      </c>
      <c r="R30" s="57">
        <v>5.1175037851359404</v>
      </c>
      <c r="S30" s="56">
        <v>14.364647413641899</v>
      </c>
      <c r="T30" s="56">
        <v>14.1177797116714</v>
      </c>
      <c r="U30" s="58">
        <v>1.7185782209740399</v>
      </c>
    </row>
    <row r="31" spans="1:21" ht="12" thickBot="1">
      <c r="A31" s="82"/>
      <c r="B31" s="69" t="s">
        <v>29</v>
      </c>
      <c r="C31" s="70"/>
      <c r="D31" s="56">
        <v>856637.75009999995</v>
      </c>
      <c r="E31" s="56">
        <v>1177286.7986000001</v>
      </c>
      <c r="F31" s="57">
        <v>72.763726826690998</v>
      </c>
      <c r="G31" s="56">
        <v>772179.85160000005</v>
      </c>
      <c r="H31" s="57">
        <v>10.937594178998401</v>
      </c>
      <c r="I31" s="56">
        <v>30468.628700000001</v>
      </c>
      <c r="J31" s="57">
        <v>3.55676932244035</v>
      </c>
      <c r="K31" s="56">
        <v>31463.637599999998</v>
      </c>
      <c r="L31" s="57">
        <v>4.0746514603826496</v>
      </c>
      <c r="M31" s="57">
        <v>-3.1624089771488999E-2</v>
      </c>
      <c r="N31" s="56">
        <v>9795421.9339000005</v>
      </c>
      <c r="O31" s="56">
        <v>245438235.9068</v>
      </c>
      <c r="P31" s="56">
        <v>31389</v>
      </c>
      <c r="Q31" s="56">
        <v>31380</v>
      </c>
      <c r="R31" s="57">
        <v>2.8680688336523999E-2</v>
      </c>
      <c r="S31" s="56">
        <v>27.291017557105999</v>
      </c>
      <c r="T31" s="56">
        <v>28.662096602931801</v>
      </c>
      <c r="U31" s="58">
        <v>-5.0239205737083701</v>
      </c>
    </row>
    <row r="32" spans="1:21" ht="12" thickBot="1">
      <c r="A32" s="82"/>
      <c r="B32" s="69" t="s">
        <v>30</v>
      </c>
      <c r="C32" s="70"/>
      <c r="D32" s="56">
        <v>109481.0817</v>
      </c>
      <c r="E32" s="56">
        <v>132038.35389999999</v>
      </c>
      <c r="F32" s="57">
        <v>82.916121313445103</v>
      </c>
      <c r="G32" s="56">
        <v>111701.58620000001</v>
      </c>
      <c r="H32" s="57">
        <v>-1.98788985505025</v>
      </c>
      <c r="I32" s="56">
        <v>24574.358800000002</v>
      </c>
      <c r="J32" s="57">
        <v>22.446214833114901</v>
      </c>
      <c r="K32" s="56">
        <v>31293.8871</v>
      </c>
      <c r="L32" s="57">
        <v>28.0156156815614</v>
      </c>
      <c r="M32" s="57">
        <v>-0.21472335087449099</v>
      </c>
      <c r="N32" s="56">
        <v>919897.98479999998</v>
      </c>
      <c r="O32" s="56">
        <v>23688494.452199999</v>
      </c>
      <c r="P32" s="56">
        <v>21722</v>
      </c>
      <c r="Q32" s="56">
        <v>20316</v>
      </c>
      <c r="R32" s="57">
        <v>6.9206536719826701</v>
      </c>
      <c r="S32" s="56">
        <v>5.0401013580701601</v>
      </c>
      <c r="T32" s="56">
        <v>5.1719490844654503</v>
      </c>
      <c r="U32" s="58">
        <v>-2.6159737082305798</v>
      </c>
    </row>
    <row r="33" spans="1:21" ht="12" thickBot="1">
      <c r="A33" s="82"/>
      <c r="B33" s="69" t="s">
        <v>70</v>
      </c>
      <c r="C33" s="70"/>
      <c r="D33" s="56">
        <v>7.9645999999999999</v>
      </c>
      <c r="E33" s="59"/>
      <c r="F33" s="59"/>
      <c r="G33" s="59"/>
      <c r="H33" s="59"/>
      <c r="I33" s="56">
        <v>4.5457999999999998</v>
      </c>
      <c r="J33" s="57">
        <v>57.075057127790501</v>
      </c>
      <c r="K33" s="59"/>
      <c r="L33" s="59"/>
      <c r="M33" s="59"/>
      <c r="N33" s="56">
        <v>18.221</v>
      </c>
      <c r="O33" s="56">
        <v>343.51960000000003</v>
      </c>
      <c r="P33" s="56">
        <v>1</v>
      </c>
      <c r="Q33" s="59"/>
      <c r="R33" s="59"/>
      <c r="S33" s="56">
        <v>7.9645999999999999</v>
      </c>
      <c r="T33" s="59"/>
      <c r="U33" s="60"/>
    </row>
    <row r="34" spans="1:21" ht="12" thickBot="1">
      <c r="A34" s="82"/>
      <c r="B34" s="69" t="s">
        <v>31</v>
      </c>
      <c r="C34" s="70"/>
      <c r="D34" s="56">
        <v>231509.57990000001</v>
      </c>
      <c r="E34" s="56">
        <v>188513.54629999999</v>
      </c>
      <c r="F34" s="57">
        <v>122.80792783536999</v>
      </c>
      <c r="G34" s="56">
        <v>134085.5048</v>
      </c>
      <c r="H34" s="57">
        <v>72.658170803261996</v>
      </c>
      <c r="I34" s="56">
        <v>26001.192299999999</v>
      </c>
      <c r="J34" s="57">
        <v>11.231151778354601</v>
      </c>
      <c r="K34" s="56">
        <v>19391.518199999999</v>
      </c>
      <c r="L34" s="57">
        <v>14.4620540668614</v>
      </c>
      <c r="M34" s="57">
        <v>0.34085387393752398</v>
      </c>
      <c r="N34" s="56">
        <v>1477451.2505000001</v>
      </c>
      <c r="O34" s="56">
        <v>37893242.201099999</v>
      </c>
      <c r="P34" s="56">
        <v>11428</v>
      </c>
      <c r="Q34" s="56">
        <v>11287</v>
      </c>
      <c r="R34" s="57">
        <v>1.24922477186142</v>
      </c>
      <c r="S34" s="56">
        <v>20.2581011463073</v>
      </c>
      <c r="T34" s="56">
        <v>14.716242083813199</v>
      </c>
      <c r="U34" s="58">
        <v>27.356261193829901</v>
      </c>
    </row>
    <row r="35" spans="1:21" ht="12" thickBot="1">
      <c r="A35" s="82"/>
      <c r="B35" s="69" t="s">
        <v>78</v>
      </c>
      <c r="C35" s="70"/>
      <c r="D35" s="56">
        <v>5.0427</v>
      </c>
      <c r="E35" s="59"/>
      <c r="F35" s="59"/>
      <c r="G35" s="59"/>
      <c r="H35" s="59"/>
      <c r="I35" s="56">
        <v>0.50019999999999998</v>
      </c>
      <c r="J35" s="57">
        <v>9.9192892696373001</v>
      </c>
      <c r="K35" s="59"/>
      <c r="L35" s="59"/>
      <c r="M35" s="59"/>
      <c r="N35" s="56">
        <v>60.768700000000003</v>
      </c>
      <c r="O35" s="56">
        <v>434482.78769999999</v>
      </c>
      <c r="P35" s="56">
        <v>1</v>
      </c>
      <c r="Q35" s="59"/>
      <c r="R35" s="59"/>
      <c r="S35" s="56">
        <v>5.0427</v>
      </c>
      <c r="T35" s="59"/>
      <c r="U35" s="60"/>
    </row>
    <row r="36" spans="1:21" ht="12" thickBot="1">
      <c r="A36" s="82"/>
      <c r="B36" s="69" t="s">
        <v>64</v>
      </c>
      <c r="C36" s="70"/>
      <c r="D36" s="56">
        <v>159034.18</v>
      </c>
      <c r="E36" s="59"/>
      <c r="F36" s="59"/>
      <c r="G36" s="56">
        <v>94413.75</v>
      </c>
      <c r="H36" s="57">
        <v>68.443876024413797</v>
      </c>
      <c r="I36" s="56">
        <v>6656.96</v>
      </c>
      <c r="J36" s="57">
        <v>4.1858674657234101</v>
      </c>
      <c r="K36" s="56">
        <v>2912.52</v>
      </c>
      <c r="L36" s="57">
        <v>3.0848472812487602</v>
      </c>
      <c r="M36" s="57">
        <v>1.28563580679274</v>
      </c>
      <c r="N36" s="56">
        <v>1088599.48</v>
      </c>
      <c r="O36" s="56">
        <v>30558847.73</v>
      </c>
      <c r="P36" s="56">
        <v>105</v>
      </c>
      <c r="Q36" s="56">
        <v>79</v>
      </c>
      <c r="R36" s="57">
        <v>32.911392405063303</v>
      </c>
      <c r="S36" s="56">
        <v>1514.61123809524</v>
      </c>
      <c r="T36" s="56">
        <v>1364.41620253165</v>
      </c>
      <c r="U36" s="58">
        <v>9.9164083684256994</v>
      </c>
    </row>
    <row r="37" spans="1:21" ht="12" thickBot="1">
      <c r="A37" s="82"/>
      <c r="B37" s="69" t="s">
        <v>35</v>
      </c>
      <c r="C37" s="70"/>
      <c r="D37" s="56">
        <v>179415.46</v>
      </c>
      <c r="E37" s="59"/>
      <c r="F37" s="59"/>
      <c r="G37" s="56">
        <v>215421.38</v>
      </c>
      <c r="H37" s="57">
        <v>-16.7141812943544</v>
      </c>
      <c r="I37" s="56">
        <v>-21099.21</v>
      </c>
      <c r="J37" s="57">
        <v>-11.7599731929456</v>
      </c>
      <c r="K37" s="56">
        <v>-21887.51</v>
      </c>
      <c r="L37" s="57">
        <v>-10.1603239195664</v>
      </c>
      <c r="M37" s="57">
        <v>-3.6015974407322002E-2</v>
      </c>
      <c r="N37" s="56">
        <v>2414721.4900000002</v>
      </c>
      <c r="O37" s="56">
        <v>82354937.909999996</v>
      </c>
      <c r="P37" s="56">
        <v>86</v>
      </c>
      <c r="Q37" s="56">
        <v>107</v>
      </c>
      <c r="R37" s="57">
        <v>-19.6261682242991</v>
      </c>
      <c r="S37" s="56">
        <v>2086.22627906977</v>
      </c>
      <c r="T37" s="56">
        <v>1485.8865420560701</v>
      </c>
      <c r="U37" s="58">
        <v>28.7763481381022</v>
      </c>
    </row>
    <row r="38" spans="1:21" ht="12" thickBot="1">
      <c r="A38" s="82"/>
      <c r="B38" s="69" t="s">
        <v>36</v>
      </c>
      <c r="C38" s="70"/>
      <c r="D38" s="56">
        <v>313339.34999999998</v>
      </c>
      <c r="E38" s="59"/>
      <c r="F38" s="59"/>
      <c r="G38" s="56">
        <v>99417.2</v>
      </c>
      <c r="H38" s="57">
        <v>215.17619687538999</v>
      </c>
      <c r="I38" s="56">
        <v>-4733.43</v>
      </c>
      <c r="J38" s="57">
        <v>-1.51064014143133</v>
      </c>
      <c r="K38" s="56">
        <v>-4287.16</v>
      </c>
      <c r="L38" s="57">
        <v>-4.3122920379974499</v>
      </c>
      <c r="M38" s="57">
        <v>0.104094552104424</v>
      </c>
      <c r="N38" s="56">
        <v>3365481.09</v>
      </c>
      <c r="O38" s="56">
        <v>67864999.209999993</v>
      </c>
      <c r="P38" s="56">
        <v>122</v>
      </c>
      <c r="Q38" s="56">
        <v>99</v>
      </c>
      <c r="R38" s="57">
        <v>23.2323232323232</v>
      </c>
      <c r="S38" s="56">
        <v>2568.3553278688501</v>
      </c>
      <c r="T38" s="56">
        <v>2418.7694949494999</v>
      </c>
      <c r="U38" s="58">
        <v>5.8241876151723702</v>
      </c>
    </row>
    <row r="39" spans="1:21" ht="12" thickBot="1">
      <c r="A39" s="82"/>
      <c r="B39" s="69" t="s">
        <v>37</v>
      </c>
      <c r="C39" s="70"/>
      <c r="D39" s="56">
        <v>180285.66</v>
      </c>
      <c r="E39" s="59"/>
      <c r="F39" s="59"/>
      <c r="G39" s="56">
        <v>160295.85</v>
      </c>
      <c r="H39" s="57">
        <v>12.470572382254399</v>
      </c>
      <c r="I39" s="56">
        <v>-22392.31</v>
      </c>
      <c r="J39" s="57">
        <v>-12.420460950693499</v>
      </c>
      <c r="K39" s="56">
        <v>-21969.29</v>
      </c>
      <c r="L39" s="57">
        <v>-13.705463990490101</v>
      </c>
      <c r="M39" s="57">
        <v>1.9255060131665998E-2</v>
      </c>
      <c r="N39" s="56">
        <v>2339625.5299999998</v>
      </c>
      <c r="O39" s="56">
        <v>54524572.509999998</v>
      </c>
      <c r="P39" s="56">
        <v>124</v>
      </c>
      <c r="Q39" s="56">
        <v>101</v>
      </c>
      <c r="R39" s="57">
        <v>22.7722772277228</v>
      </c>
      <c r="S39" s="56">
        <v>1453.9166129032301</v>
      </c>
      <c r="T39" s="56">
        <v>1327.47079207921</v>
      </c>
      <c r="U39" s="58">
        <v>8.6969101048736999</v>
      </c>
    </row>
    <row r="40" spans="1:21" ht="12" thickBot="1">
      <c r="A40" s="82"/>
      <c r="B40" s="69" t="s">
        <v>66</v>
      </c>
      <c r="C40" s="70"/>
      <c r="D40" s="56">
        <v>0.01</v>
      </c>
      <c r="E40" s="59"/>
      <c r="F40" s="59"/>
      <c r="G40" s="59"/>
      <c r="H40" s="59"/>
      <c r="I40" s="56">
        <v>-384.61</v>
      </c>
      <c r="J40" s="57">
        <v>-3846100</v>
      </c>
      <c r="K40" s="59"/>
      <c r="L40" s="59"/>
      <c r="M40" s="59"/>
      <c r="N40" s="56">
        <v>0.02</v>
      </c>
      <c r="O40" s="56">
        <v>1302.8499999999999</v>
      </c>
      <c r="P40" s="56">
        <v>1</v>
      </c>
      <c r="Q40" s="59"/>
      <c r="R40" s="59"/>
      <c r="S40" s="56">
        <v>0.01</v>
      </c>
      <c r="T40" s="59"/>
      <c r="U40" s="60"/>
    </row>
    <row r="41" spans="1:21" ht="12" thickBot="1">
      <c r="A41" s="82"/>
      <c r="B41" s="69" t="s">
        <v>32</v>
      </c>
      <c r="C41" s="70"/>
      <c r="D41" s="56">
        <v>63041.025900000001</v>
      </c>
      <c r="E41" s="59"/>
      <c r="F41" s="59"/>
      <c r="G41" s="56">
        <v>155308.54740000001</v>
      </c>
      <c r="H41" s="57">
        <v>-59.4091716422814</v>
      </c>
      <c r="I41" s="56">
        <v>4410.3586999999998</v>
      </c>
      <c r="J41" s="57">
        <v>6.99601352775574</v>
      </c>
      <c r="K41" s="56">
        <v>9619.3937999999998</v>
      </c>
      <c r="L41" s="57">
        <v>6.19373109918096</v>
      </c>
      <c r="M41" s="57">
        <v>-0.54151386337879204</v>
      </c>
      <c r="N41" s="56">
        <v>517005.12780000002</v>
      </c>
      <c r="O41" s="56">
        <v>15190268.3649</v>
      </c>
      <c r="P41" s="56">
        <v>96</v>
      </c>
      <c r="Q41" s="56">
        <v>91</v>
      </c>
      <c r="R41" s="57">
        <v>5.4945054945054999</v>
      </c>
      <c r="S41" s="56">
        <v>656.67735312499997</v>
      </c>
      <c r="T41" s="56">
        <v>527.22363296703304</v>
      </c>
      <c r="U41" s="58">
        <v>19.713443678531299</v>
      </c>
    </row>
    <row r="42" spans="1:21" ht="12" thickBot="1">
      <c r="A42" s="82"/>
      <c r="B42" s="69" t="s">
        <v>33</v>
      </c>
      <c r="C42" s="70"/>
      <c r="D42" s="56">
        <v>391276.46720000001</v>
      </c>
      <c r="E42" s="56">
        <v>905782.90370000002</v>
      </c>
      <c r="F42" s="57">
        <v>43.197599071663703</v>
      </c>
      <c r="G42" s="56">
        <v>281115.99200000003</v>
      </c>
      <c r="H42" s="57">
        <v>39.186840427064702</v>
      </c>
      <c r="I42" s="56">
        <v>22894.464100000001</v>
      </c>
      <c r="J42" s="57">
        <v>5.8512243948209504</v>
      </c>
      <c r="K42" s="56">
        <v>17524.368999999999</v>
      </c>
      <c r="L42" s="57">
        <v>6.2338570194185197</v>
      </c>
      <c r="M42" s="57">
        <v>0.30643586082899799</v>
      </c>
      <c r="N42" s="56">
        <v>2924473.1433999999</v>
      </c>
      <c r="O42" s="56">
        <v>94051417.964300007</v>
      </c>
      <c r="P42" s="56">
        <v>2005</v>
      </c>
      <c r="Q42" s="56">
        <v>1790</v>
      </c>
      <c r="R42" s="57">
        <v>12.011173184357499</v>
      </c>
      <c r="S42" s="56">
        <v>195.15035770573601</v>
      </c>
      <c r="T42" s="56">
        <v>194.376202625698</v>
      </c>
      <c r="U42" s="58">
        <v>0.396696726123694</v>
      </c>
    </row>
    <row r="43" spans="1:21" ht="12" thickBot="1">
      <c r="A43" s="82"/>
      <c r="B43" s="69" t="s">
        <v>38</v>
      </c>
      <c r="C43" s="70"/>
      <c r="D43" s="56">
        <v>84237.66</v>
      </c>
      <c r="E43" s="59"/>
      <c r="F43" s="59"/>
      <c r="G43" s="56">
        <v>59431.63</v>
      </c>
      <c r="H43" s="57">
        <v>41.738767723516901</v>
      </c>
      <c r="I43" s="56">
        <v>-11283.57</v>
      </c>
      <c r="J43" s="57">
        <v>-13.394923363255799</v>
      </c>
      <c r="K43" s="56">
        <v>-4691.05</v>
      </c>
      <c r="L43" s="57">
        <v>-7.8931875164790197</v>
      </c>
      <c r="M43" s="57">
        <v>1.4053399558734201</v>
      </c>
      <c r="N43" s="56">
        <v>1052015.96</v>
      </c>
      <c r="O43" s="56">
        <v>38830943.700000003</v>
      </c>
      <c r="P43" s="56">
        <v>59</v>
      </c>
      <c r="Q43" s="56">
        <v>43</v>
      </c>
      <c r="R43" s="57">
        <v>37.209302325581397</v>
      </c>
      <c r="S43" s="56">
        <v>1427.7569491525401</v>
      </c>
      <c r="T43" s="56">
        <v>1454.00627906977</v>
      </c>
      <c r="U43" s="58">
        <v>-1.8385012892289301</v>
      </c>
    </row>
    <row r="44" spans="1:21" ht="12" thickBot="1">
      <c r="A44" s="82"/>
      <c r="B44" s="69" t="s">
        <v>39</v>
      </c>
      <c r="C44" s="70"/>
      <c r="D44" s="56">
        <v>54349.65</v>
      </c>
      <c r="E44" s="59"/>
      <c r="F44" s="59"/>
      <c r="G44" s="56">
        <v>50717.120000000003</v>
      </c>
      <c r="H44" s="57">
        <v>7.1623349275353299</v>
      </c>
      <c r="I44" s="56">
        <v>7423.55</v>
      </c>
      <c r="J44" s="57">
        <v>13.6588736082017</v>
      </c>
      <c r="K44" s="56">
        <v>7035.86</v>
      </c>
      <c r="L44" s="57">
        <v>13.872751449609099</v>
      </c>
      <c r="M44" s="57">
        <v>5.5102006009215998E-2</v>
      </c>
      <c r="N44" s="56">
        <v>564434.55000000005</v>
      </c>
      <c r="O44" s="56">
        <v>16191744.039999999</v>
      </c>
      <c r="P44" s="56">
        <v>51</v>
      </c>
      <c r="Q44" s="56">
        <v>44</v>
      </c>
      <c r="R44" s="57">
        <v>15.909090909090899</v>
      </c>
      <c r="S44" s="56">
        <v>1065.67941176471</v>
      </c>
      <c r="T44" s="56">
        <v>1145.4749999999999</v>
      </c>
      <c r="U44" s="58">
        <v>-7.4877667105491996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26481.472600000001</v>
      </c>
      <c r="E46" s="62"/>
      <c r="F46" s="62"/>
      <c r="G46" s="61">
        <v>22198.124899999999</v>
      </c>
      <c r="H46" s="63">
        <v>19.295988824713799</v>
      </c>
      <c r="I46" s="61">
        <v>1790.8856000000001</v>
      </c>
      <c r="J46" s="63">
        <v>6.7627870513515198</v>
      </c>
      <c r="K46" s="61">
        <v>3792.6783999999998</v>
      </c>
      <c r="L46" s="63">
        <v>17.0855800527548</v>
      </c>
      <c r="M46" s="63">
        <v>-0.52780451936024897</v>
      </c>
      <c r="N46" s="61">
        <v>99068.104500000001</v>
      </c>
      <c r="O46" s="61">
        <v>5437217.3222000003</v>
      </c>
      <c r="P46" s="61">
        <v>18</v>
      </c>
      <c r="Q46" s="61">
        <v>15</v>
      </c>
      <c r="R46" s="63">
        <v>20</v>
      </c>
      <c r="S46" s="61">
        <v>1471.19292222222</v>
      </c>
      <c r="T46" s="61">
        <v>606.95054666666704</v>
      </c>
      <c r="U46" s="64">
        <v>58.7443266278175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223998</v>
      </c>
      <c r="D2" s="37">
        <v>827293.54661111103</v>
      </c>
      <c r="E2" s="37">
        <v>665364.57870940201</v>
      </c>
      <c r="F2" s="37">
        <v>161928.96790170899</v>
      </c>
      <c r="G2" s="37">
        <v>665364.57870940201</v>
      </c>
      <c r="H2" s="37">
        <v>0.195733386976156</v>
      </c>
    </row>
    <row r="3" spans="1:8">
      <c r="A3" s="37">
        <v>2</v>
      </c>
      <c r="B3" s="37">
        <v>13</v>
      </c>
      <c r="C3" s="37">
        <v>16228</v>
      </c>
      <c r="D3" s="37">
        <v>114452.215591453</v>
      </c>
      <c r="E3" s="37">
        <v>91404.606764957294</v>
      </c>
      <c r="F3" s="37">
        <v>23047.6088264957</v>
      </c>
      <c r="G3" s="37">
        <v>91404.606764957294</v>
      </c>
      <c r="H3" s="37">
        <v>0.20137319935130099</v>
      </c>
    </row>
    <row r="4" spans="1:8">
      <c r="A4" s="37">
        <v>3</v>
      </c>
      <c r="B4" s="37">
        <v>14</v>
      </c>
      <c r="C4" s="37">
        <v>127317</v>
      </c>
      <c r="D4" s="37">
        <v>168800.02760319901</v>
      </c>
      <c r="E4" s="37">
        <v>121251.257938888</v>
      </c>
      <c r="F4" s="37">
        <v>47548.769664311498</v>
      </c>
      <c r="G4" s="37">
        <v>121251.257938888</v>
      </c>
      <c r="H4" s="37">
        <v>0.28168697801451198</v>
      </c>
    </row>
    <row r="5" spans="1:8">
      <c r="A5" s="37">
        <v>4</v>
      </c>
      <c r="B5" s="37">
        <v>15</v>
      </c>
      <c r="C5" s="37">
        <v>11147</v>
      </c>
      <c r="D5" s="37">
        <v>65917.703483912002</v>
      </c>
      <c r="E5" s="37">
        <v>56548.536697556898</v>
      </c>
      <c r="F5" s="37">
        <v>9369.1667863550392</v>
      </c>
      <c r="G5" s="37">
        <v>56548.536697556898</v>
      </c>
      <c r="H5" s="37">
        <v>0.14213430218547701</v>
      </c>
    </row>
    <row r="6" spans="1:8">
      <c r="A6" s="37">
        <v>5</v>
      </c>
      <c r="B6" s="37">
        <v>16</v>
      </c>
      <c r="C6" s="37">
        <v>5223</v>
      </c>
      <c r="D6" s="37">
        <v>225880.837321367</v>
      </c>
      <c r="E6" s="37">
        <v>194150.16468205099</v>
      </c>
      <c r="F6" s="37">
        <v>31730.672639316199</v>
      </c>
      <c r="G6" s="37">
        <v>194150.16468205099</v>
      </c>
      <c r="H6" s="37">
        <v>0.140475274554486</v>
      </c>
    </row>
    <row r="7" spans="1:8">
      <c r="A7" s="37">
        <v>6</v>
      </c>
      <c r="B7" s="37">
        <v>17</v>
      </c>
      <c r="C7" s="37">
        <v>42535</v>
      </c>
      <c r="D7" s="37">
        <v>304406.14537692303</v>
      </c>
      <c r="E7" s="37">
        <v>234193.13501453001</v>
      </c>
      <c r="F7" s="37">
        <v>70213.010362393194</v>
      </c>
      <c r="G7" s="37">
        <v>234193.13501453001</v>
      </c>
      <c r="H7" s="37">
        <v>0.23065569282595699</v>
      </c>
    </row>
    <row r="8" spans="1:8">
      <c r="A8" s="37">
        <v>7</v>
      </c>
      <c r="B8" s="37">
        <v>18</v>
      </c>
      <c r="C8" s="37">
        <v>64168</v>
      </c>
      <c r="D8" s="37">
        <v>142159.651694017</v>
      </c>
      <c r="E8" s="37">
        <v>113219.079462393</v>
      </c>
      <c r="F8" s="37">
        <v>28940.572231623901</v>
      </c>
      <c r="G8" s="37">
        <v>113219.079462393</v>
      </c>
      <c r="H8" s="37">
        <v>0.203577962429982</v>
      </c>
    </row>
    <row r="9" spans="1:8">
      <c r="A9" s="37">
        <v>8</v>
      </c>
      <c r="B9" s="37">
        <v>19</v>
      </c>
      <c r="C9" s="37">
        <v>19220</v>
      </c>
      <c r="D9" s="37">
        <v>116849.300898291</v>
      </c>
      <c r="E9" s="37">
        <v>107166.23334700899</v>
      </c>
      <c r="F9" s="37">
        <v>9683.0675512820508</v>
      </c>
      <c r="G9" s="37">
        <v>107166.23334700899</v>
      </c>
      <c r="H9" s="37">
        <v>8.2867997299449006E-2</v>
      </c>
    </row>
    <row r="10" spans="1:8">
      <c r="A10" s="37">
        <v>9</v>
      </c>
      <c r="B10" s="37">
        <v>21</v>
      </c>
      <c r="C10" s="37">
        <v>316695</v>
      </c>
      <c r="D10" s="37">
        <v>1046240.7346153799</v>
      </c>
      <c r="E10" s="37">
        <v>1017277.5418</v>
      </c>
      <c r="F10" s="37">
        <v>28963.192815384598</v>
      </c>
      <c r="G10" s="37">
        <v>1017277.5418</v>
      </c>
      <c r="H10" s="37">
        <v>2.7683105672646102E-2</v>
      </c>
    </row>
    <row r="11" spans="1:8">
      <c r="A11" s="37">
        <v>10</v>
      </c>
      <c r="B11" s="37">
        <v>22</v>
      </c>
      <c r="C11" s="37">
        <v>87635</v>
      </c>
      <c r="D11" s="37">
        <v>685215.23089145299</v>
      </c>
      <c r="E11" s="37">
        <v>641360.80258205102</v>
      </c>
      <c r="F11" s="37">
        <v>43854.428309401701</v>
      </c>
      <c r="G11" s="37">
        <v>641360.80258205102</v>
      </c>
      <c r="H11" s="37">
        <v>6.4000953762145499E-2</v>
      </c>
    </row>
    <row r="12" spans="1:8">
      <c r="A12" s="37">
        <v>11</v>
      </c>
      <c r="B12" s="37">
        <v>23</v>
      </c>
      <c r="C12" s="37">
        <v>268370.766</v>
      </c>
      <c r="D12" s="37">
        <v>1826518.1200290599</v>
      </c>
      <c r="E12" s="37">
        <v>1565966.43710598</v>
      </c>
      <c r="F12" s="37">
        <v>260551.68292307699</v>
      </c>
      <c r="G12" s="37">
        <v>1565966.43710598</v>
      </c>
      <c r="H12" s="37">
        <v>0.14264938303427899</v>
      </c>
    </row>
    <row r="13" spans="1:8">
      <c r="A13" s="37">
        <v>12</v>
      </c>
      <c r="B13" s="37">
        <v>24</v>
      </c>
      <c r="C13" s="37">
        <v>15261</v>
      </c>
      <c r="D13" s="37">
        <v>391591.45787948702</v>
      </c>
      <c r="E13" s="37">
        <v>369743.85683247901</v>
      </c>
      <c r="F13" s="37">
        <v>21847.601047008498</v>
      </c>
      <c r="G13" s="37">
        <v>369743.85683247901</v>
      </c>
      <c r="H13" s="37">
        <v>5.5791822337790099E-2</v>
      </c>
    </row>
    <row r="14" spans="1:8">
      <c r="A14" s="37">
        <v>13</v>
      </c>
      <c r="B14" s="37">
        <v>25</v>
      </c>
      <c r="C14" s="37">
        <v>93283</v>
      </c>
      <c r="D14" s="37">
        <v>1031011.911</v>
      </c>
      <c r="E14" s="37">
        <v>946786.46230000001</v>
      </c>
      <c r="F14" s="37">
        <v>84225.448699999994</v>
      </c>
      <c r="G14" s="37">
        <v>946786.46230000001</v>
      </c>
      <c r="H14" s="37">
        <v>8.1692022954718294E-2</v>
      </c>
    </row>
    <row r="15" spans="1:8">
      <c r="A15" s="37">
        <v>14</v>
      </c>
      <c r="B15" s="37">
        <v>26</v>
      </c>
      <c r="C15" s="37">
        <v>91792</v>
      </c>
      <c r="D15" s="37">
        <v>396647.72817392799</v>
      </c>
      <c r="E15" s="37">
        <v>348821.99420544598</v>
      </c>
      <c r="F15" s="37">
        <v>47825.733968482004</v>
      </c>
      <c r="G15" s="37">
        <v>348821.99420544598</v>
      </c>
      <c r="H15" s="37">
        <v>0.120574833968318</v>
      </c>
    </row>
    <row r="16" spans="1:8">
      <c r="A16" s="37">
        <v>15</v>
      </c>
      <c r="B16" s="37">
        <v>27</v>
      </c>
      <c r="C16" s="37">
        <v>194577.71599999999</v>
      </c>
      <c r="D16" s="37">
        <v>1429759.3663661899</v>
      </c>
      <c r="E16" s="37">
        <v>1353571.00407856</v>
      </c>
      <c r="F16" s="37">
        <v>76188.362287633296</v>
      </c>
      <c r="G16" s="37">
        <v>1353571.00407856</v>
      </c>
      <c r="H16" s="37">
        <v>5.3287542001749601E-2</v>
      </c>
    </row>
    <row r="17" spans="1:8">
      <c r="A17" s="37">
        <v>16</v>
      </c>
      <c r="B17" s="37">
        <v>29</v>
      </c>
      <c r="C17" s="37">
        <v>262200</v>
      </c>
      <c r="D17" s="37">
        <v>2643407.3140102602</v>
      </c>
      <c r="E17" s="37">
        <v>2396378.4831572599</v>
      </c>
      <c r="F17" s="37">
        <v>247028.830852991</v>
      </c>
      <c r="G17" s="37">
        <v>2396378.4831572599</v>
      </c>
      <c r="H17" s="37">
        <v>9.34509144859062E-2</v>
      </c>
    </row>
    <row r="18" spans="1:8">
      <c r="A18" s="37">
        <v>17</v>
      </c>
      <c r="B18" s="37">
        <v>31</v>
      </c>
      <c r="C18" s="37">
        <v>33282.53</v>
      </c>
      <c r="D18" s="37">
        <v>295466.90718584799</v>
      </c>
      <c r="E18" s="37">
        <v>247784.10145781701</v>
      </c>
      <c r="F18" s="37">
        <v>47682.805728031002</v>
      </c>
      <c r="G18" s="37">
        <v>247784.10145781701</v>
      </c>
      <c r="H18" s="37">
        <v>0.161381205706528</v>
      </c>
    </row>
    <row r="19" spans="1:8">
      <c r="A19" s="37">
        <v>18</v>
      </c>
      <c r="B19" s="37">
        <v>32</v>
      </c>
      <c r="C19" s="37">
        <v>15877.784</v>
      </c>
      <c r="D19" s="37">
        <v>293558.77545466297</v>
      </c>
      <c r="E19" s="37">
        <v>266261.35994299199</v>
      </c>
      <c r="F19" s="37">
        <v>27297.415511670799</v>
      </c>
      <c r="G19" s="37">
        <v>266261.35994299199</v>
      </c>
      <c r="H19" s="37">
        <v>9.2987904958360207E-2</v>
      </c>
    </row>
    <row r="20" spans="1:8">
      <c r="A20" s="37">
        <v>19</v>
      </c>
      <c r="B20" s="37">
        <v>33</v>
      </c>
      <c r="C20" s="37">
        <v>56996.464</v>
      </c>
      <c r="D20" s="37">
        <v>653720.40709211095</v>
      </c>
      <c r="E20" s="37">
        <v>522994.91814411798</v>
      </c>
      <c r="F20" s="37">
        <v>130725.488947993</v>
      </c>
      <c r="G20" s="37">
        <v>522994.91814411798</v>
      </c>
      <c r="H20" s="37">
        <v>0.19997155898725599</v>
      </c>
    </row>
    <row r="21" spans="1:8">
      <c r="A21" s="37">
        <v>20</v>
      </c>
      <c r="B21" s="37">
        <v>34</v>
      </c>
      <c r="C21" s="37">
        <v>37862.953000000001</v>
      </c>
      <c r="D21" s="37">
        <v>215489.86674616099</v>
      </c>
      <c r="E21" s="37">
        <v>158020.02533972901</v>
      </c>
      <c r="F21" s="37">
        <v>57469.841406432301</v>
      </c>
      <c r="G21" s="37">
        <v>158020.02533972901</v>
      </c>
      <c r="H21" s="37">
        <v>0.26669393913603201</v>
      </c>
    </row>
    <row r="22" spans="1:8">
      <c r="A22" s="37">
        <v>21</v>
      </c>
      <c r="B22" s="37">
        <v>35</v>
      </c>
      <c r="C22" s="37">
        <v>28027.112000000001</v>
      </c>
      <c r="D22" s="37">
        <v>924278.61915132694</v>
      </c>
      <c r="E22" s="37">
        <v>869559.23897433595</v>
      </c>
      <c r="F22" s="37">
        <v>54719.380176991202</v>
      </c>
      <c r="G22" s="37">
        <v>869559.23897433595</v>
      </c>
      <c r="H22" s="37">
        <v>5.92022568121661E-2</v>
      </c>
    </row>
    <row r="23" spans="1:8">
      <c r="A23" s="37">
        <v>22</v>
      </c>
      <c r="B23" s="37">
        <v>36</v>
      </c>
      <c r="C23" s="37">
        <v>134577.86499999999</v>
      </c>
      <c r="D23" s="37">
        <v>565380.47680354002</v>
      </c>
      <c r="E23" s="37">
        <v>468411.76180095802</v>
      </c>
      <c r="F23" s="37">
        <v>96968.715002582205</v>
      </c>
      <c r="G23" s="37">
        <v>468411.76180095802</v>
      </c>
      <c r="H23" s="37">
        <v>0.1715105472881</v>
      </c>
    </row>
    <row r="24" spans="1:8">
      <c r="A24" s="37">
        <v>23</v>
      </c>
      <c r="B24" s="37">
        <v>37</v>
      </c>
      <c r="C24" s="37">
        <v>155041.12400000001</v>
      </c>
      <c r="D24" s="37">
        <v>1146902.0693601801</v>
      </c>
      <c r="E24" s="37">
        <v>1005822.45828912</v>
      </c>
      <c r="F24" s="37">
        <v>141079.611071055</v>
      </c>
      <c r="G24" s="37">
        <v>1005822.45828912</v>
      </c>
      <c r="H24" s="37">
        <v>0.123009291586473</v>
      </c>
    </row>
    <row r="25" spans="1:8">
      <c r="A25" s="37">
        <v>24</v>
      </c>
      <c r="B25" s="37">
        <v>38</v>
      </c>
      <c r="C25" s="37">
        <v>189657.041</v>
      </c>
      <c r="D25" s="37">
        <v>856637.62997787597</v>
      </c>
      <c r="E25" s="37">
        <v>826169.106709735</v>
      </c>
      <c r="F25" s="37">
        <v>30468.523268141598</v>
      </c>
      <c r="G25" s="37">
        <v>826169.106709735</v>
      </c>
      <c r="H25" s="37">
        <v>3.5567575135507998E-2</v>
      </c>
    </row>
    <row r="26" spans="1:8">
      <c r="A26" s="37">
        <v>25</v>
      </c>
      <c r="B26" s="37">
        <v>39</v>
      </c>
      <c r="C26" s="37">
        <v>66541.623999999996</v>
      </c>
      <c r="D26" s="37">
        <v>109480.97389316199</v>
      </c>
      <c r="E26" s="37">
        <v>84906.7275686668</v>
      </c>
      <c r="F26" s="37">
        <v>24574.246324495602</v>
      </c>
      <c r="G26" s="37">
        <v>84906.7275686668</v>
      </c>
      <c r="H26" s="37">
        <v>0.22446134200885401</v>
      </c>
    </row>
    <row r="27" spans="1:8">
      <c r="A27" s="37">
        <v>26</v>
      </c>
      <c r="B27" s="37">
        <v>40</v>
      </c>
      <c r="C27" s="37">
        <v>1</v>
      </c>
      <c r="D27" s="37">
        <v>7.9645999999999999</v>
      </c>
      <c r="E27" s="37">
        <v>3.4188000000000001</v>
      </c>
      <c r="F27" s="37">
        <v>4.5457999999999998</v>
      </c>
      <c r="G27" s="37">
        <v>3.4188000000000001</v>
      </c>
      <c r="H27" s="37">
        <v>0.57075057127790496</v>
      </c>
    </row>
    <row r="28" spans="1:8">
      <c r="A28" s="37">
        <v>27</v>
      </c>
      <c r="B28" s="37">
        <v>42</v>
      </c>
      <c r="C28" s="37">
        <v>9696.8439999999991</v>
      </c>
      <c r="D28" s="37">
        <v>231509.57949999999</v>
      </c>
      <c r="E28" s="37">
        <v>205508.3891</v>
      </c>
      <c r="F28" s="37">
        <v>26001.190399999999</v>
      </c>
      <c r="G28" s="37">
        <v>205508.3891</v>
      </c>
      <c r="H28" s="37">
        <v>0.112311509770592</v>
      </c>
    </row>
    <row r="29" spans="1:8">
      <c r="A29" s="37">
        <v>28</v>
      </c>
      <c r="B29" s="37">
        <v>43</v>
      </c>
      <c r="C29" s="37">
        <v>1</v>
      </c>
      <c r="D29" s="37">
        <v>5.0427</v>
      </c>
      <c r="E29" s="37">
        <v>4.5425000000000004</v>
      </c>
      <c r="F29" s="37">
        <v>0.50019999999999998</v>
      </c>
      <c r="G29" s="37">
        <v>4.5425000000000004</v>
      </c>
      <c r="H29" s="37">
        <v>9.9192892696373006E-2</v>
      </c>
    </row>
    <row r="30" spans="1:8">
      <c r="A30" s="37">
        <v>29</v>
      </c>
      <c r="B30" s="37">
        <v>75</v>
      </c>
      <c r="C30" s="37">
        <v>101</v>
      </c>
      <c r="D30" s="37">
        <v>63041.025641025597</v>
      </c>
      <c r="E30" s="37">
        <v>58630.666666666701</v>
      </c>
      <c r="F30" s="37">
        <v>4410.35897435897</v>
      </c>
      <c r="G30" s="37">
        <v>58630.666666666701</v>
      </c>
      <c r="H30" s="37">
        <v>6.9960139917025904E-2</v>
      </c>
    </row>
    <row r="31" spans="1:8">
      <c r="A31" s="30">
        <v>30</v>
      </c>
      <c r="B31" s="39">
        <v>76</v>
      </c>
      <c r="C31" s="40">
        <v>2132</v>
      </c>
      <c r="D31" s="40">
        <v>391276.46214102599</v>
      </c>
      <c r="E31" s="40">
        <v>368382.00534273498</v>
      </c>
      <c r="F31" s="40">
        <v>22458.5593623932</v>
      </c>
      <c r="G31" s="40">
        <v>368382.00534273498</v>
      </c>
      <c r="H31" s="40">
        <v>5.7462201701957802E-2</v>
      </c>
    </row>
    <row r="32" spans="1:8">
      <c r="A32" s="30">
        <v>31</v>
      </c>
      <c r="B32" s="39">
        <v>99</v>
      </c>
      <c r="C32" s="40">
        <v>16</v>
      </c>
      <c r="D32" s="40">
        <v>26481.472657136401</v>
      </c>
      <c r="E32" s="40">
        <v>24690.587066031301</v>
      </c>
      <c r="F32" s="40">
        <v>1790.88559110506</v>
      </c>
      <c r="G32" s="40">
        <v>24690.587066031301</v>
      </c>
      <c r="H32" s="40">
        <v>6.7627870031708504E-2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103</v>
      </c>
      <c r="D34" s="34">
        <v>159034.18</v>
      </c>
      <c r="E34" s="34">
        <v>152377.22</v>
      </c>
      <c r="F34" s="30"/>
      <c r="G34" s="30"/>
      <c r="H34" s="30"/>
    </row>
    <row r="35" spans="1:8">
      <c r="A35" s="30"/>
      <c r="B35" s="33">
        <v>71</v>
      </c>
      <c r="C35" s="34">
        <v>82</v>
      </c>
      <c r="D35" s="34">
        <v>179415.46</v>
      </c>
      <c r="E35" s="34">
        <v>200514.67</v>
      </c>
      <c r="F35" s="30"/>
      <c r="G35" s="30"/>
      <c r="H35" s="30"/>
    </row>
    <row r="36" spans="1:8">
      <c r="A36" s="30"/>
      <c r="B36" s="33">
        <v>72</v>
      </c>
      <c r="C36" s="34">
        <v>112</v>
      </c>
      <c r="D36" s="34">
        <v>313339.34999999998</v>
      </c>
      <c r="E36" s="34">
        <v>318072.78000000003</v>
      </c>
      <c r="F36" s="30"/>
      <c r="G36" s="30"/>
      <c r="H36" s="30"/>
    </row>
    <row r="37" spans="1:8">
      <c r="A37" s="30"/>
      <c r="B37" s="33">
        <v>73</v>
      </c>
      <c r="C37" s="34">
        <v>114</v>
      </c>
      <c r="D37" s="34">
        <v>180285.66</v>
      </c>
      <c r="E37" s="34">
        <v>202677.97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384.62</v>
      </c>
      <c r="F38" s="30"/>
      <c r="G38" s="30"/>
      <c r="H38" s="30"/>
    </row>
    <row r="39" spans="1:8">
      <c r="A39" s="30"/>
      <c r="B39" s="33">
        <v>77</v>
      </c>
      <c r="C39" s="34">
        <v>54</v>
      </c>
      <c r="D39" s="34">
        <v>84237.66</v>
      </c>
      <c r="E39" s="34">
        <v>95521.23</v>
      </c>
      <c r="F39" s="34"/>
      <c r="G39" s="30"/>
      <c r="H39" s="30"/>
    </row>
    <row r="40" spans="1:8">
      <c r="A40" s="30"/>
      <c r="B40" s="33">
        <v>78</v>
      </c>
      <c r="C40" s="34">
        <v>49</v>
      </c>
      <c r="D40" s="34">
        <v>54349.65</v>
      </c>
      <c r="E40" s="34">
        <v>46926.1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2016-07-11T00:46:38Z</dcterms:modified>
</cp:coreProperties>
</file>