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<sst xmlns="http://schemas.openxmlformats.org/spreadsheetml/2006/main" count="120" uniqueCount="79">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</sst>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21891519.056799997</v>
      </c>
      <c r="F3" s="25">
        <f>RA!I7</f>
        <v>2047596.7490000001</v>
      </c>
      <c r="G3" s="16">
        <f>SUM(G4:G42)</f>
        <v>19843922.307799999</v>
      </c>
      <c r="H3" s="27">
        <f>RA!J7</f>
        <v>9.3533790126088601</v>
      </c>
      <c r="I3" s="20">
        <f>SUM(I4:I42)</f>
        <v>21891524.896078151</v>
      </c>
      <c r="J3" s="21">
        <f>SUM(J4:J42)</f>
        <v>19843922.39233638</v>
      </c>
      <c r="K3" s="22">
        <f>E3-I3</f>
        <v>-5.8392781540751457</v>
      </c>
      <c r="L3" s="22">
        <f>G3-J3</f>
        <v>-8.453638106584549E-2</v>
      </c>
    </row>
    <row r="4" spans="1:13">
      <c r="A4" s="68">
        <f>RA!A8</f>
        <v>42561</v>
      </c>
      <c r="B4" s="12">
        <v>12</v>
      </c>
      <c r="C4" s="66" t="s">
        <v>6</v>
      </c>
      <c r="D4" s="66"/>
      <c r="E4" s="15">
        <f>VLOOKUP(C4,RA!B8:D35,3,0)</f>
        <v>940289.80870000005</v>
      </c>
      <c r="F4" s="25">
        <f>VLOOKUP(C4,RA!B8:I38,8,0)</f>
        <v>193857.06630000001</v>
      </c>
      <c r="G4" s="16">
        <f t="shared" ref="G4:G42" si="0">E4-F4</f>
        <v>746432.7424000001</v>
      </c>
      <c r="H4" s="27">
        <f>RA!J8</f>
        <v>20.6167358729558</v>
      </c>
      <c r="I4" s="20">
        <f>VLOOKUP(B4,RMS!B:D,3,FALSE)</f>
        <v>940290.84137179505</v>
      </c>
      <c r="J4" s="21">
        <f>VLOOKUP(B4,RMS!B:E,4,FALSE)</f>
        <v>746432.76078974397</v>
      </c>
      <c r="K4" s="22">
        <f t="shared" ref="K4:K42" si="1">E4-I4</f>
        <v>-1.0326717949938029</v>
      </c>
      <c r="L4" s="22">
        <f t="shared" ref="L4:L42" si="2">G4-J4</f>
        <v>-1.8389743869192898E-2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136218.45329999999</v>
      </c>
      <c r="F5" s="25">
        <f>VLOOKUP(C5,RA!B9:I39,8,0)</f>
        <v>27468.680100000001</v>
      </c>
      <c r="G5" s="16">
        <f t="shared" si="0"/>
        <v>108749.7732</v>
      </c>
      <c r="H5" s="27">
        <f>RA!J9</f>
        <v>20.165168106485901</v>
      </c>
      <c r="I5" s="20">
        <f>VLOOKUP(B5,RMS!B:D,3,FALSE)</f>
        <v>136218.49766153799</v>
      </c>
      <c r="J5" s="21">
        <f>VLOOKUP(B5,RMS!B:E,4,FALSE)</f>
        <v>108749.81891453</v>
      </c>
      <c r="K5" s="22">
        <f t="shared" si="1"/>
        <v>-4.4361537991790101E-2</v>
      </c>
      <c r="L5" s="22">
        <f t="shared" si="2"/>
        <v>-4.5714530002442189E-2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190100.58869999999</v>
      </c>
      <c r="F6" s="25">
        <f>VLOOKUP(C6,RA!B10:I40,8,0)</f>
        <v>54210.246599999999</v>
      </c>
      <c r="G6" s="16">
        <f t="shared" si="0"/>
        <v>135890.34210000001</v>
      </c>
      <c r="H6" s="27">
        <f>RA!J10</f>
        <v>28.516611637405202</v>
      </c>
      <c r="I6" s="20">
        <f>VLOOKUP(B6,RMS!B:D,3,FALSE)</f>
        <v>190103.20458025101</v>
      </c>
      <c r="J6" s="21">
        <f>VLOOKUP(B6,RMS!B:E,4,FALSE)</f>
        <v>135890.342666899</v>
      </c>
      <c r="K6" s="22">
        <f>E6-I6</f>
        <v>-2.6158802510180976</v>
      </c>
      <c r="L6" s="22">
        <f t="shared" si="2"/>
        <v>-5.668989906553179E-4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82321.013900000005</v>
      </c>
      <c r="F7" s="25">
        <f>VLOOKUP(C7,RA!B11:I41,8,0)</f>
        <v>11201.989100000001</v>
      </c>
      <c r="G7" s="16">
        <f t="shared" si="0"/>
        <v>71119.024799999999</v>
      </c>
      <c r="H7" s="27">
        <f>RA!J11</f>
        <v>13.607690879035699</v>
      </c>
      <c r="I7" s="20">
        <f>VLOOKUP(B7,RMS!B:D,3,FALSE)</f>
        <v>82321.090968663499</v>
      </c>
      <c r="J7" s="21">
        <f>VLOOKUP(B7,RMS!B:E,4,FALSE)</f>
        <v>71119.024281597507</v>
      </c>
      <c r="K7" s="22">
        <f t="shared" si="1"/>
        <v>-7.7068663493264467E-2</v>
      </c>
      <c r="L7" s="22">
        <f t="shared" si="2"/>
        <v>5.184024921618402E-4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295389.28289999999</v>
      </c>
      <c r="F8" s="25">
        <f>VLOOKUP(C8,RA!B12:I42,8,0)</f>
        <v>41730.243000000002</v>
      </c>
      <c r="G8" s="16">
        <f t="shared" si="0"/>
        <v>253659.03989999997</v>
      </c>
      <c r="H8" s="27">
        <f>RA!J12</f>
        <v>14.127202784850899</v>
      </c>
      <c r="I8" s="20">
        <f>VLOOKUP(B8,RMS!B:D,3,FALSE)</f>
        <v>295389.31265726499</v>
      </c>
      <c r="J8" s="21">
        <f>VLOOKUP(B8,RMS!B:E,4,FALSE)</f>
        <v>253659.04849743599</v>
      </c>
      <c r="K8" s="22">
        <f t="shared" si="1"/>
        <v>-2.9757265001535416E-2</v>
      </c>
      <c r="L8" s="22">
        <f t="shared" si="2"/>
        <v>-8.5974360117688775E-3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350347.52929999999</v>
      </c>
      <c r="F9" s="25">
        <f>VLOOKUP(C9,RA!B13:I43,8,0)</f>
        <v>84847.951499999996</v>
      </c>
      <c r="G9" s="16">
        <f t="shared" si="0"/>
        <v>265499.57779999997</v>
      </c>
      <c r="H9" s="27">
        <f>RA!J13</f>
        <v>24.218224592457499</v>
      </c>
      <c r="I9" s="20">
        <f>VLOOKUP(B9,RMS!B:D,3,FALSE)</f>
        <v>350347.74813504302</v>
      </c>
      <c r="J9" s="21">
        <f>VLOOKUP(B9,RMS!B:E,4,FALSE)</f>
        <v>265499.57699829002</v>
      </c>
      <c r="K9" s="22">
        <f t="shared" si="1"/>
        <v>-0.21883504302240908</v>
      </c>
      <c r="L9" s="22">
        <f t="shared" si="2"/>
        <v>8.0170994624495506E-4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165056.23389999999</v>
      </c>
      <c r="F10" s="25">
        <f>VLOOKUP(C10,RA!B14:I43,8,0)</f>
        <v>33726.428999999996</v>
      </c>
      <c r="G10" s="16">
        <f t="shared" si="0"/>
        <v>131329.80489999999</v>
      </c>
      <c r="H10" s="27">
        <f>RA!J14</f>
        <v>20.433296097397498</v>
      </c>
      <c r="I10" s="20">
        <f>VLOOKUP(B10,RMS!B:D,3,FALSE)</f>
        <v>165056.242154701</v>
      </c>
      <c r="J10" s="21">
        <f>VLOOKUP(B10,RMS!B:E,4,FALSE)</f>
        <v>131329.79988376101</v>
      </c>
      <c r="K10" s="22">
        <f t="shared" si="1"/>
        <v>-8.2547010097187012E-3</v>
      </c>
      <c r="L10" s="22">
        <f t="shared" si="2"/>
        <v>5.0162389816250652E-3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138634.19070000001</v>
      </c>
      <c r="F11" s="25">
        <f>VLOOKUP(C11,RA!B15:I44,8,0)</f>
        <v>11551.8835</v>
      </c>
      <c r="G11" s="16">
        <f t="shared" si="0"/>
        <v>127082.30720000001</v>
      </c>
      <c r="H11" s="27">
        <f>RA!J15</f>
        <v>8.3326367338904994</v>
      </c>
      <c r="I11" s="20">
        <f>VLOOKUP(B11,RMS!B:D,3,FALSE)</f>
        <v>138634.25545555601</v>
      </c>
      <c r="J11" s="21">
        <f>VLOOKUP(B11,RMS!B:E,4,FALSE)</f>
        <v>127082.307237607</v>
      </c>
      <c r="K11" s="22">
        <f t="shared" si="1"/>
        <v>-6.4755555998999625E-2</v>
      </c>
      <c r="L11" s="22">
        <f t="shared" si="2"/>
        <v>-3.7606994737870991E-5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1296770.4398000001</v>
      </c>
      <c r="F12" s="25">
        <f>VLOOKUP(C12,RA!B16:I45,8,0)</f>
        <v>34388.061699999998</v>
      </c>
      <c r="G12" s="16">
        <f t="shared" si="0"/>
        <v>1262382.3781000001</v>
      </c>
      <c r="H12" s="27">
        <f>RA!J16</f>
        <v>2.6518233794181501</v>
      </c>
      <c r="I12" s="20">
        <f>VLOOKUP(B12,RMS!B:D,3,FALSE)</f>
        <v>1296768.77412222</v>
      </c>
      <c r="J12" s="21">
        <f>VLOOKUP(B12,RMS!B:E,4,FALSE)</f>
        <v>1262382.3783333299</v>
      </c>
      <c r="K12" s="22">
        <f t="shared" si="1"/>
        <v>1.665677780052647</v>
      </c>
      <c r="L12" s="22">
        <f t="shared" si="2"/>
        <v>-2.3332983255386353E-4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667026.41059999994</v>
      </c>
      <c r="F13" s="25">
        <f>VLOOKUP(C13,RA!B17:I46,8,0)</f>
        <v>50887.029799999997</v>
      </c>
      <c r="G13" s="16">
        <f t="shared" si="0"/>
        <v>616139.38079999993</v>
      </c>
      <c r="H13" s="27">
        <f>RA!J17</f>
        <v>7.6289377738770998</v>
      </c>
      <c r="I13" s="20">
        <f>VLOOKUP(B13,RMS!B:D,3,FALSE)</f>
        <v>667026.48268632498</v>
      </c>
      <c r="J13" s="21">
        <f>VLOOKUP(B13,RMS!B:E,4,FALSE)</f>
        <v>616139.38165128196</v>
      </c>
      <c r="K13" s="22">
        <f t="shared" si="1"/>
        <v>-7.2086325031705201E-2</v>
      </c>
      <c r="L13" s="22">
        <f t="shared" si="2"/>
        <v>-8.5128203500062227E-4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2072720.7456</v>
      </c>
      <c r="F14" s="25">
        <f>VLOOKUP(C14,RA!B18:I47,8,0)</f>
        <v>307320.5367</v>
      </c>
      <c r="G14" s="16">
        <f t="shared" si="0"/>
        <v>1765400.2089</v>
      </c>
      <c r="H14" s="27">
        <f>RA!J18</f>
        <v>14.826914689418899</v>
      </c>
      <c r="I14" s="20">
        <f>VLOOKUP(B14,RMS!B:D,3,FALSE)</f>
        <v>2072720.4021743599</v>
      </c>
      <c r="J14" s="21">
        <f>VLOOKUP(B14,RMS!B:E,4,FALSE)</f>
        <v>1765400.2038640999</v>
      </c>
      <c r="K14" s="22">
        <f t="shared" si="1"/>
        <v>0.34342564013786614</v>
      </c>
      <c r="L14" s="22">
        <f t="shared" si="2"/>
        <v>5.0359000451862812E-3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459312.61359999998</v>
      </c>
      <c r="F15" s="25">
        <f>VLOOKUP(C15,RA!B19:I48,8,0)</f>
        <v>31178.370900000002</v>
      </c>
      <c r="G15" s="16">
        <f t="shared" si="0"/>
        <v>428134.2427</v>
      </c>
      <c r="H15" s="27">
        <f>RA!J19</f>
        <v>6.78805022479792</v>
      </c>
      <c r="I15" s="20">
        <f>VLOOKUP(B15,RMS!B:D,3,FALSE)</f>
        <v>459312.62560341897</v>
      </c>
      <c r="J15" s="21">
        <f>VLOOKUP(B15,RMS!B:E,4,FALSE)</f>
        <v>428134.24160854699</v>
      </c>
      <c r="K15" s="22">
        <f t="shared" si="1"/>
        <v>-1.2003418989479542E-2</v>
      </c>
      <c r="L15" s="22">
        <f t="shared" si="2"/>
        <v>1.0914530139416456E-3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1163071.3147</v>
      </c>
      <c r="F16" s="25">
        <f>VLOOKUP(C16,RA!B20:I49,8,0)</f>
        <v>121075.0327</v>
      </c>
      <c r="G16" s="16">
        <f t="shared" si="0"/>
        <v>1041996.282</v>
      </c>
      <c r="H16" s="27">
        <f>RA!J20</f>
        <v>10.409940574558</v>
      </c>
      <c r="I16" s="20">
        <f>VLOOKUP(B16,RMS!B:D,3,FALSE)</f>
        <v>1163071.2973</v>
      </c>
      <c r="J16" s="21">
        <f>VLOOKUP(B16,RMS!B:E,4,FALSE)</f>
        <v>1041996.282</v>
      </c>
      <c r="K16" s="22">
        <f t="shared" si="1"/>
        <v>1.74000000115484E-2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446613.65350000001</v>
      </c>
      <c r="F17" s="25">
        <f>VLOOKUP(C17,RA!B21:I50,8,0)</f>
        <v>59197.187700000002</v>
      </c>
      <c r="G17" s="16">
        <f t="shared" si="0"/>
        <v>387416.46580000001</v>
      </c>
      <c r="H17" s="27">
        <f>RA!J21</f>
        <v>13.2546748707941</v>
      </c>
      <c r="I17" s="20">
        <f>VLOOKUP(B17,RMS!B:D,3,FALSE)</f>
        <v>446612.721349784</v>
      </c>
      <c r="J17" s="21">
        <f>VLOOKUP(B17,RMS!B:E,4,FALSE)</f>
        <v>387416.46568733797</v>
      </c>
      <c r="K17" s="22">
        <f t="shared" si="1"/>
        <v>0.93215021601645276</v>
      </c>
      <c r="L17" s="22">
        <f t="shared" si="2"/>
        <v>1.1266203364357352E-4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1743384.8884000001</v>
      </c>
      <c r="F18" s="25">
        <f>VLOOKUP(C18,RA!B22:I51,8,0)</f>
        <v>95625.101699999999</v>
      </c>
      <c r="G18" s="16">
        <f t="shared" si="0"/>
        <v>1647759.7867000001</v>
      </c>
      <c r="H18" s="27">
        <f>RA!J22</f>
        <v>5.48502527102666</v>
      </c>
      <c r="I18" s="20">
        <f>VLOOKUP(B18,RMS!B:D,3,FALSE)</f>
        <v>1743386.38074307</v>
      </c>
      <c r="J18" s="21">
        <f>VLOOKUP(B18,RMS!B:E,4,FALSE)</f>
        <v>1647759.78503805</v>
      </c>
      <c r="K18" s="22">
        <f t="shared" si="1"/>
        <v>-1.4923430699855089</v>
      </c>
      <c r="L18" s="22">
        <f t="shared" si="2"/>
        <v>1.6619500238448381E-3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3215083.9446999999</v>
      </c>
      <c r="F19" s="25">
        <f>VLOOKUP(C19,RA!B23:I52,8,0)</f>
        <v>317230.63400000002</v>
      </c>
      <c r="G19" s="16">
        <f t="shared" si="0"/>
        <v>2897853.3106999998</v>
      </c>
      <c r="H19" s="27">
        <f>RA!J23</f>
        <v>9.8669471608337993</v>
      </c>
      <c r="I19" s="20">
        <f>VLOOKUP(B19,RMS!B:D,3,FALSE)</f>
        <v>3215085.4350111098</v>
      </c>
      <c r="J19" s="21">
        <f>VLOOKUP(B19,RMS!B:E,4,FALSE)</f>
        <v>2897853.34781026</v>
      </c>
      <c r="K19" s="22">
        <f t="shared" si="1"/>
        <v>-1.4903111099265516</v>
      </c>
      <c r="L19" s="22">
        <f t="shared" si="2"/>
        <v>-3.7110260222107172E-2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336030.3052</v>
      </c>
      <c r="F20" s="25">
        <f>VLOOKUP(C20,RA!B24:I53,8,0)</f>
        <v>54045.481200000002</v>
      </c>
      <c r="G20" s="16">
        <f t="shared" si="0"/>
        <v>281984.82400000002</v>
      </c>
      <c r="H20" s="27">
        <f>RA!J24</f>
        <v>16.083514005628999</v>
      </c>
      <c r="I20" s="20">
        <f>VLOOKUP(B20,RMS!B:D,3,FALSE)</f>
        <v>336030.43936049502</v>
      </c>
      <c r="J20" s="21">
        <f>VLOOKUP(B20,RMS!B:E,4,FALSE)</f>
        <v>281984.81091121299</v>
      </c>
      <c r="K20" s="22">
        <f t="shared" si="1"/>
        <v>-0.1341604950139299</v>
      </c>
      <c r="L20" s="22">
        <f t="shared" si="2"/>
        <v>1.3088787032756954E-2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373612.73330000002</v>
      </c>
      <c r="F21" s="25">
        <f>VLOOKUP(C21,RA!B25:I54,8,0)</f>
        <v>31526.451300000001</v>
      </c>
      <c r="G21" s="16">
        <f t="shared" si="0"/>
        <v>342086.28200000001</v>
      </c>
      <c r="H21" s="27">
        <f>RA!J25</f>
        <v>8.4382700293796393</v>
      </c>
      <c r="I21" s="20">
        <f>VLOOKUP(B21,RMS!B:D,3,FALSE)</f>
        <v>373612.708201006</v>
      </c>
      <c r="J21" s="21">
        <f>VLOOKUP(B21,RMS!B:E,4,FALSE)</f>
        <v>342086.27681351802</v>
      </c>
      <c r="K21" s="22">
        <f t="shared" si="1"/>
        <v>2.5098994025029242E-2</v>
      </c>
      <c r="L21" s="22">
        <f t="shared" si="2"/>
        <v>5.1864819834008813E-3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803550.46349999995</v>
      </c>
      <c r="F22" s="25">
        <f>VLOOKUP(C22,RA!B26:I55,8,0)</f>
        <v>164893.53140000001</v>
      </c>
      <c r="G22" s="16">
        <f t="shared" si="0"/>
        <v>638656.93209999998</v>
      </c>
      <c r="H22" s="27">
        <f>RA!J26</f>
        <v>20.5206192877767</v>
      </c>
      <c r="I22" s="20">
        <f>VLOOKUP(B22,RMS!B:D,3,FALSE)</f>
        <v>803550.300359549</v>
      </c>
      <c r="J22" s="21">
        <f>VLOOKUP(B22,RMS!B:E,4,FALSE)</f>
        <v>638656.930276889</v>
      </c>
      <c r="K22" s="22">
        <f t="shared" si="1"/>
        <v>0.16314045095350593</v>
      </c>
      <c r="L22" s="22">
        <f t="shared" si="2"/>
        <v>1.8231109715998173E-3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250380.54699999999</v>
      </c>
      <c r="F23" s="25">
        <f>VLOOKUP(C23,RA!B27:I56,8,0)</f>
        <v>66628.592399999994</v>
      </c>
      <c r="G23" s="16">
        <f t="shared" si="0"/>
        <v>183751.9546</v>
      </c>
      <c r="H23" s="27">
        <f>RA!J27</f>
        <v>26.6109301215002</v>
      </c>
      <c r="I23" s="20">
        <f>VLOOKUP(B23,RMS!B:D,3,FALSE)</f>
        <v>250380.26514252301</v>
      </c>
      <c r="J23" s="21">
        <f>VLOOKUP(B23,RMS!B:E,4,FALSE)</f>
        <v>183751.94788368299</v>
      </c>
      <c r="K23" s="22">
        <f t="shared" si="1"/>
        <v>0.28185747697716579</v>
      </c>
      <c r="L23" s="22">
        <f t="shared" si="2"/>
        <v>6.7163170024286956E-3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1058018.6163000001</v>
      </c>
      <c r="F24" s="25">
        <f>VLOOKUP(C24,RA!B28:I57,8,0)</f>
        <v>73257.841700000004</v>
      </c>
      <c r="G24" s="16">
        <f t="shared" si="0"/>
        <v>984760.77460000012</v>
      </c>
      <c r="H24" s="27">
        <f>RA!J28</f>
        <v>6.9240598011583403</v>
      </c>
      <c r="I24" s="20">
        <f>VLOOKUP(B24,RMS!B:D,3,FALSE)</f>
        <v>1058020.8987920401</v>
      </c>
      <c r="J24" s="21">
        <f>VLOOKUP(B24,RMS!B:E,4,FALSE)</f>
        <v>984760.77753185795</v>
      </c>
      <c r="K24" s="22">
        <f t="shared" si="1"/>
        <v>-2.2824920399580151</v>
      </c>
      <c r="L24" s="22">
        <f t="shared" si="2"/>
        <v>-2.9318578308448195E-3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650127.19400000002</v>
      </c>
      <c r="F25" s="25">
        <f>VLOOKUP(C25,RA!B29:I58,8,0)</f>
        <v>114488.97749999999</v>
      </c>
      <c r="G25" s="16">
        <f t="shared" si="0"/>
        <v>535638.21649999998</v>
      </c>
      <c r="H25" s="27">
        <f>RA!J29</f>
        <v>17.6102428196535</v>
      </c>
      <c r="I25" s="20">
        <f>VLOOKUP(B25,RMS!B:D,3,FALSE)</f>
        <v>650127.31547256606</v>
      </c>
      <c r="J25" s="21">
        <f>VLOOKUP(B25,RMS!B:E,4,FALSE)</f>
        <v>535638.21652822697</v>
      </c>
      <c r="K25" s="22">
        <f t="shared" si="1"/>
        <v>-0.12147256603930146</v>
      </c>
      <c r="L25" s="22">
        <f t="shared" si="2"/>
        <v>-2.8226990252733231E-5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1279899.811</v>
      </c>
      <c r="F26" s="25">
        <f>VLOOKUP(C26,RA!B30:I59,8,0)</f>
        <v>162059.89000000001</v>
      </c>
      <c r="G26" s="16">
        <f t="shared" si="0"/>
        <v>1117839.9210000001</v>
      </c>
      <c r="H26" s="27">
        <f>RA!J30</f>
        <v>12.661919988360699</v>
      </c>
      <c r="I26" s="20">
        <f>VLOOKUP(B26,RMS!B:D,3,FALSE)</f>
        <v>1279899.68520619</v>
      </c>
      <c r="J26" s="21">
        <f>VLOOKUP(B26,RMS!B:E,4,FALSE)</f>
        <v>1117839.9142024601</v>
      </c>
      <c r="K26" s="22">
        <f t="shared" si="1"/>
        <v>0.12579381000250578</v>
      </c>
      <c r="L26" s="22">
        <f t="shared" si="2"/>
        <v>6.7975400015711784E-3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957466.9105</v>
      </c>
      <c r="F27" s="25">
        <f>VLOOKUP(C27,RA!B31:I60,8,0)</f>
        <v>23822.401600000001</v>
      </c>
      <c r="G27" s="16">
        <f t="shared" si="0"/>
        <v>933644.50890000002</v>
      </c>
      <c r="H27" s="27">
        <f>RA!J31</f>
        <v>2.4880652624913902</v>
      </c>
      <c r="I27" s="20">
        <f>VLOOKUP(B27,RMS!B:D,3,FALSE)</f>
        <v>957466.74711238896</v>
      </c>
      <c r="J27" s="21">
        <f>VLOOKUP(B27,RMS!B:E,4,FALSE)</f>
        <v>933644.50240531005</v>
      </c>
      <c r="K27" s="22">
        <f t="shared" si="1"/>
        <v>0.16338761104270816</v>
      </c>
      <c r="L27" s="22">
        <f t="shared" si="2"/>
        <v>6.4946899656206369E-3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127573.26270000001</v>
      </c>
      <c r="F28" s="25">
        <f>VLOOKUP(C28,RA!B32:I61,8,0)</f>
        <v>28194.1338</v>
      </c>
      <c r="G28" s="16">
        <f t="shared" si="0"/>
        <v>99379.128900000011</v>
      </c>
      <c r="H28" s="27">
        <f>RA!J32</f>
        <v>22.100347050228699</v>
      </c>
      <c r="I28" s="20">
        <f>VLOOKUP(B28,RMS!B:D,3,FALSE)</f>
        <v>127573.130769443</v>
      </c>
      <c r="J28" s="21">
        <f>VLOOKUP(B28,RMS!B:E,4,FALSE)</f>
        <v>99379.155988112005</v>
      </c>
      <c r="K28" s="22">
        <f t="shared" si="1"/>
        <v>0.13193055700685363</v>
      </c>
      <c r="L28" s="22">
        <f t="shared" si="2"/>
        <v>-2.7088111994089559E-2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195400.8811</v>
      </c>
      <c r="F30" s="25">
        <f>VLOOKUP(C30,RA!B34:I64,8,0)</f>
        <v>29986.865600000001</v>
      </c>
      <c r="G30" s="16">
        <f t="shared" si="0"/>
        <v>165414.01550000001</v>
      </c>
      <c r="H30" s="27">
        <f>RA!J34</f>
        <v>15.3463308001429</v>
      </c>
      <c r="I30" s="20">
        <f>VLOOKUP(B30,RMS!B:D,3,FALSE)</f>
        <v>195400.87969999999</v>
      </c>
      <c r="J30" s="21">
        <f>VLOOKUP(B30,RMS!B:E,4,FALSE)</f>
        <v>165414.01300000001</v>
      </c>
      <c r="K30" s="22">
        <f t="shared" si="1"/>
        <v>1.4000000082887709E-3</v>
      </c>
      <c r="L30" s="22">
        <f t="shared" si="2"/>
        <v>2.5000000023283064E-3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187726.55</v>
      </c>
      <c r="F32" s="25">
        <f>VLOOKUP(C32,RA!B34:I65,8,0)</f>
        <v>-53183.040000000001</v>
      </c>
      <c r="G32" s="16">
        <f t="shared" si="0"/>
        <v>240909.59</v>
      </c>
      <c r="H32" s="27">
        <f>RA!J34</f>
        <v>15.3463308001429</v>
      </c>
      <c r="I32" s="20">
        <f>VLOOKUP(B32,RMS!B:D,3,FALSE)</f>
        <v>187726.55</v>
      </c>
      <c r="J32" s="21">
        <f>VLOOKUP(B32,RMS!B:E,4,FALSE)</f>
        <v>240909.59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255419.75</v>
      </c>
      <c r="F33" s="25">
        <f>VLOOKUP(C33,RA!B34:I65,8,0)</f>
        <v>-20575.54</v>
      </c>
      <c r="G33" s="16">
        <f t="shared" si="0"/>
        <v>275995.28999999998</v>
      </c>
      <c r="H33" s="27">
        <f>RA!J34</f>
        <v>15.3463308001429</v>
      </c>
      <c r="I33" s="20">
        <f>VLOOKUP(B33,RMS!B:D,3,FALSE)</f>
        <v>255419.75</v>
      </c>
      <c r="J33" s="21">
        <f>VLOOKUP(B33,RMS!B:E,4,FALSE)</f>
        <v>275995.28999999998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939811.11</v>
      </c>
      <c r="F34" s="25">
        <f>VLOOKUP(C34,RA!B34:I66,8,0)</f>
        <v>-44761.09</v>
      </c>
      <c r="G34" s="16">
        <f t="shared" si="0"/>
        <v>984572.2</v>
      </c>
      <c r="H34" s="27">
        <f>RA!J35</f>
        <v>0</v>
      </c>
      <c r="I34" s="20">
        <f>VLOOKUP(B34,RMS!B:D,3,FALSE)</f>
        <v>939811.11</v>
      </c>
      <c r="J34" s="21">
        <f>VLOOKUP(B34,RMS!B:E,4,FALSE)</f>
        <v>984572.2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322715.78999999998</v>
      </c>
      <c r="F35" s="25">
        <f>VLOOKUP(C35,RA!B34:I67,8,0)</f>
        <v>-74787.19</v>
      </c>
      <c r="G35" s="16">
        <f t="shared" si="0"/>
        <v>397502.98</v>
      </c>
      <c r="H35" s="27">
        <f>RA!J34</f>
        <v>15.3463308001429</v>
      </c>
      <c r="I35" s="20">
        <f>VLOOKUP(B35,RMS!B:D,3,FALSE)</f>
        <v>322715.78999999998</v>
      </c>
      <c r="J35" s="21">
        <f>VLOOKUP(B35,RMS!B:E,4,FALSE)</f>
        <v>397502.98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48947.863100000002</v>
      </c>
      <c r="F37" s="25">
        <f>VLOOKUP(C37,RA!B8:I68,8,0)</f>
        <v>3849.3508999999999</v>
      </c>
      <c r="G37" s="16">
        <f t="shared" si="0"/>
        <v>45098.512200000005</v>
      </c>
      <c r="H37" s="27">
        <f>RA!J35</f>
        <v>0</v>
      </c>
      <c r="I37" s="20">
        <f>VLOOKUP(B37,RMS!B:D,3,FALSE)</f>
        <v>48947.863247863199</v>
      </c>
      <c r="J37" s="21">
        <f>VLOOKUP(B37,RMS!B:E,4,FALSE)</f>
        <v>45098.512820512798</v>
      </c>
      <c r="K37" s="22">
        <f t="shared" si="1"/>
        <v>-1.4786319661652669E-4</v>
      </c>
      <c r="L37" s="22">
        <f t="shared" si="2"/>
        <v>-6.2051279383013025E-4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549315.69339999999</v>
      </c>
      <c r="F38" s="25">
        <f>VLOOKUP(C38,RA!B8:I69,8,0)</f>
        <v>25720.218799999999</v>
      </c>
      <c r="G38" s="16">
        <f t="shared" si="0"/>
        <v>523595.47460000002</v>
      </c>
      <c r="H38" s="27">
        <f>RA!J36</f>
        <v>-28.330057735573401</v>
      </c>
      <c r="I38" s="20">
        <f>VLOOKUP(B38,RMS!B:D,3,FALSE)</f>
        <v>549315.68724529899</v>
      </c>
      <c r="J38" s="21">
        <f>VLOOKUP(B38,RMS!B:E,4,FALSE)</f>
        <v>523595.47351025598</v>
      </c>
      <c r="K38" s="22">
        <f t="shared" si="1"/>
        <v>6.1547009972855449E-3</v>
      </c>
      <c r="L38" s="22">
        <f t="shared" si="2"/>
        <v>1.0897440370172262E-3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126051.41</v>
      </c>
      <c r="F39" s="25">
        <f>VLOOKUP(C39,RA!B9:I70,8,0)</f>
        <v>-19515.98</v>
      </c>
      <c r="G39" s="16">
        <f t="shared" si="0"/>
        <v>145567.39000000001</v>
      </c>
      <c r="H39" s="27">
        <f>RA!J37</f>
        <v>-8.0555791006764395</v>
      </c>
      <c r="I39" s="20">
        <f>VLOOKUP(B39,RMS!B:D,3,FALSE)</f>
        <v>126051.41</v>
      </c>
      <c r="J39" s="21">
        <f>VLOOKUP(B39,RMS!B:E,4,FALSE)</f>
        <v>145567.39000000001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53468.44</v>
      </c>
      <c r="F40" s="25">
        <f>VLOOKUP(C40,RA!B10:I71,8,0)</f>
        <v>5858.92</v>
      </c>
      <c r="G40" s="16">
        <f t="shared" si="0"/>
        <v>47609.520000000004</v>
      </c>
      <c r="H40" s="27">
        <f>RA!J38</f>
        <v>-4.7627751495723398</v>
      </c>
      <c r="I40" s="20">
        <f>VLOOKUP(B40,RMS!B:D,3,FALSE)</f>
        <v>53468.44</v>
      </c>
      <c r="J40" s="21">
        <f>VLOOKUP(B40,RMS!B:E,4,FALSE)</f>
        <v>47609.52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-23.1743200417928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13660.6134</v>
      </c>
      <c r="F42" s="25">
        <f>VLOOKUP(C42,RA!B8:I72,8,0)</f>
        <v>590.48850000000004</v>
      </c>
      <c r="G42" s="16">
        <f t="shared" si="0"/>
        <v>13070.124900000001</v>
      </c>
      <c r="H42" s="27">
        <f>RA!J39</f>
        <v>-23.1743200417928</v>
      </c>
      <c r="I42" s="20">
        <f>VLOOKUP(B42,RMS!B:D,3,FALSE)</f>
        <v>13660.613493684299</v>
      </c>
      <c r="J42" s="21">
        <f>VLOOKUP(B42,RMS!B:E,4,FALSE)</f>
        <v>13070.125201573301</v>
      </c>
      <c r="K42" s="22">
        <f t="shared" si="1"/>
        <v>-9.3684298917651176E-5</v>
      </c>
      <c r="L42" s="22">
        <f t="shared" si="2"/>
        <v>-3.0157330002111848E-4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21891519.0568</v>
      </c>
      <c r="E7" s="53">
        <v>23669536.396899998</v>
      </c>
      <c r="F7" s="54">
        <v>92.488161532674297</v>
      </c>
      <c r="G7" s="53">
        <v>19349490.543099999</v>
      </c>
      <c r="H7" s="54">
        <v>13.1374441515024</v>
      </c>
      <c r="I7" s="53">
        <v>2047596.7490000001</v>
      </c>
      <c r="J7" s="54">
        <v>9.3533790126088601</v>
      </c>
      <c r="K7" s="53">
        <v>1736723.1584999999</v>
      </c>
      <c r="L7" s="54">
        <v>8.9755497935800292</v>
      </c>
      <c r="M7" s="54">
        <v>0.17900008356455599</v>
      </c>
      <c r="N7" s="53">
        <v>190784826.78749999</v>
      </c>
      <c r="O7" s="53">
        <v>4248531754.3838</v>
      </c>
      <c r="P7" s="53">
        <v>1205294</v>
      </c>
      <c r="Q7" s="53">
        <v>1177053</v>
      </c>
      <c r="R7" s="54">
        <v>2.3992972279073301</v>
      </c>
      <c r="S7" s="53">
        <v>18.1628043089902</v>
      </c>
      <c r="T7" s="53">
        <v>17.7369732259295</v>
      </c>
      <c r="U7" s="55">
        <v>2.3445227720143502</v>
      </c>
    </row>
    <row r="8" spans="1:23" ht="12" thickBot="1">
      <c r="A8" s="81">
        <v>42561</v>
      </c>
      <c r="B8" s="69" t="s">
        <v>6</v>
      </c>
      <c r="C8" s="70"/>
      <c r="D8" s="56">
        <v>940289.80870000005</v>
      </c>
      <c r="E8" s="56">
        <v>928398.51989999996</v>
      </c>
      <c r="F8" s="57">
        <v>101.28083883646001</v>
      </c>
      <c r="G8" s="56">
        <v>641586.26240000001</v>
      </c>
      <c r="H8" s="57">
        <v>46.557035866483702</v>
      </c>
      <c r="I8" s="56">
        <v>193857.06630000001</v>
      </c>
      <c r="J8" s="57">
        <v>20.6167358729558</v>
      </c>
      <c r="K8" s="56">
        <v>141527.76430000001</v>
      </c>
      <c r="L8" s="57">
        <v>22.05903907147</v>
      </c>
      <c r="M8" s="57">
        <v>0.36974583933281302</v>
      </c>
      <c r="N8" s="56">
        <v>7024482.0894999998</v>
      </c>
      <c r="O8" s="56">
        <v>152133549.66049999</v>
      </c>
      <c r="P8" s="56">
        <v>62916</v>
      </c>
      <c r="Q8" s="56">
        <v>62227</v>
      </c>
      <c r="R8" s="57">
        <v>1.1072364086329101</v>
      </c>
      <c r="S8" s="56">
        <v>14.945161941318601</v>
      </c>
      <c r="T8" s="56">
        <v>14.8808135905636</v>
      </c>
      <c r="U8" s="58">
        <v>0.43056308795892101</v>
      </c>
    </row>
    <row r="9" spans="1:23" ht="12" thickBot="1">
      <c r="A9" s="82"/>
      <c r="B9" s="69" t="s">
        <v>7</v>
      </c>
      <c r="C9" s="70"/>
      <c r="D9" s="56">
        <v>136218.45329999999</v>
      </c>
      <c r="E9" s="56">
        <v>166370.43340000001</v>
      </c>
      <c r="F9" s="57">
        <v>81.876599415049697</v>
      </c>
      <c r="G9" s="56">
        <v>121623.6706</v>
      </c>
      <c r="H9" s="57">
        <v>11.999952499378001</v>
      </c>
      <c r="I9" s="56">
        <v>27468.680100000001</v>
      </c>
      <c r="J9" s="57">
        <v>20.165168106485901</v>
      </c>
      <c r="K9" s="56">
        <v>26744.5311</v>
      </c>
      <c r="L9" s="57">
        <v>21.989577331503401</v>
      </c>
      <c r="M9" s="57">
        <v>2.7076526310831E-2</v>
      </c>
      <c r="N9" s="56">
        <v>1121233.3487</v>
      </c>
      <c r="O9" s="56">
        <v>21528644.423599999</v>
      </c>
      <c r="P9" s="56">
        <v>9110</v>
      </c>
      <c r="Q9" s="56">
        <v>8951</v>
      </c>
      <c r="R9" s="57">
        <v>1.77633783934756</v>
      </c>
      <c r="S9" s="56">
        <v>14.9526293413831</v>
      </c>
      <c r="T9" s="56">
        <v>14.0872408445984</v>
      </c>
      <c r="U9" s="58">
        <v>5.7875339315050303</v>
      </c>
    </row>
    <row r="10" spans="1:23" ht="12" thickBot="1">
      <c r="A10" s="82"/>
      <c r="B10" s="69" t="s">
        <v>8</v>
      </c>
      <c r="C10" s="70"/>
      <c r="D10" s="56">
        <v>190100.58869999999</v>
      </c>
      <c r="E10" s="56">
        <v>266545.85600000003</v>
      </c>
      <c r="F10" s="57">
        <v>71.320031589611403</v>
      </c>
      <c r="G10" s="56">
        <v>184747.4621</v>
      </c>
      <c r="H10" s="57">
        <v>2.89753728638635</v>
      </c>
      <c r="I10" s="56">
        <v>54210.246599999999</v>
      </c>
      <c r="J10" s="57">
        <v>28.516611637405202</v>
      </c>
      <c r="K10" s="56">
        <v>46797.841</v>
      </c>
      <c r="L10" s="57">
        <v>25.3307084536129</v>
      </c>
      <c r="M10" s="57">
        <v>0.158392042060231</v>
      </c>
      <c r="N10" s="56">
        <v>1619734.5262</v>
      </c>
      <c r="O10" s="56">
        <v>37901660.915600002</v>
      </c>
      <c r="P10" s="56">
        <v>122845</v>
      </c>
      <c r="Q10" s="56">
        <v>119336</v>
      </c>
      <c r="R10" s="57">
        <v>2.9404370852047901</v>
      </c>
      <c r="S10" s="56">
        <v>1.5474833220725299</v>
      </c>
      <c r="T10" s="56">
        <v>1.5913456123885501</v>
      </c>
      <c r="U10" s="58">
        <v>-2.83442733697933</v>
      </c>
    </row>
    <row r="11" spans="1:23" ht="12" thickBot="1">
      <c r="A11" s="82"/>
      <c r="B11" s="69" t="s">
        <v>9</v>
      </c>
      <c r="C11" s="70"/>
      <c r="D11" s="56">
        <v>82321.013900000005</v>
      </c>
      <c r="E11" s="56">
        <v>74914.344400000002</v>
      </c>
      <c r="F11" s="57">
        <v>109.886850855228</v>
      </c>
      <c r="G11" s="56">
        <v>54599.388400000003</v>
      </c>
      <c r="H11" s="57">
        <v>50.772776604948199</v>
      </c>
      <c r="I11" s="56">
        <v>11201.989100000001</v>
      </c>
      <c r="J11" s="57">
        <v>13.607690879035699</v>
      </c>
      <c r="K11" s="56">
        <v>2828.0196999999998</v>
      </c>
      <c r="L11" s="57">
        <v>5.1795812789727202</v>
      </c>
      <c r="M11" s="57">
        <v>2.9610718058293601</v>
      </c>
      <c r="N11" s="56">
        <v>644184.8186</v>
      </c>
      <c r="O11" s="56">
        <v>12921465.443499999</v>
      </c>
      <c r="P11" s="56">
        <v>7241</v>
      </c>
      <c r="Q11" s="56">
        <v>7237</v>
      </c>
      <c r="R11" s="57">
        <v>5.5271521348632002E-2</v>
      </c>
      <c r="S11" s="56">
        <v>11.3687355199558</v>
      </c>
      <c r="T11" s="56">
        <v>10.895802887937</v>
      </c>
      <c r="U11" s="58">
        <v>4.1599404893241303</v>
      </c>
    </row>
    <row r="12" spans="1:23" ht="12" thickBot="1">
      <c r="A12" s="82"/>
      <c r="B12" s="69" t="s">
        <v>10</v>
      </c>
      <c r="C12" s="70"/>
      <c r="D12" s="56">
        <v>295389.28289999999</v>
      </c>
      <c r="E12" s="56">
        <v>220533.57029999999</v>
      </c>
      <c r="F12" s="57">
        <v>133.943001284644</v>
      </c>
      <c r="G12" s="56">
        <v>109852.9951</v>
      </c>
      <c r="H12" s="57">
        <v>168.89506529258</v>
      </c>
      <c r="I12" s="56">
        <v>41730.243000000002</v>
      </c>
      <c r="J12" s="57">
        <v>14.127202784850899</v>
      </c>
      <c r="K12" s="56">
        <v>18034.766</v>
      </c>
      <c r="L12" s="57">
        <v>16.417181874361098</v>
      </c>
      <c r="M12" s="57">
        <v>1.3138777070908501</v>
      </c>
      <c r="N12" s="56">
        <v>2212878.6658999999</v>
      </c>
      <c r="O12" s="56">
        <v>46863560.274700001</v>
      </c>
      <c r="P12" s="56">
        <v>3552</v>
      </c>
      <c r="Q12" s="56">
        <v>3683</v>
      </c>
      <c r="R12" s="57">
        <v>-3.5568829758349199</v>
      </c>
      <c r="S12" s="56">
        <v>83.161397212837798</v>
      </c>
      <c r="T12" s="56">
        <v>87.6537315775183</v>
      </c>
      <c r="U12" s="58">
        <v>-5.4019467147517002</v>
      </c>
    </row>
    <row r="13" spans="1:23" ht="12" thickBot="1">
      <c r="A13" s="82"/>
      <c r="B13" s="69" t="s">
        <v>11</v>
      </c>
      <c r="C13" s="70"/>
      <c r="D13" s="56">
        <v>350347.52929999999</v>
      </c>
      <c r="E13" s="56">
        <v>424660.76929999999</v>
      </c>
      <c r="F13" s="57">
        <v>82.500563891857496</v>
      </c>
      <c r="G13" s="56">
        <v>309548.58539999998</v>
      </c>
      <c r="H13" s="57">
        <v>13.1801422536884</v>
      </c>
      <c r="I13" s="56">
        <v>84847.951499999996</v>
      </c>
      <c r="J13" s="57">
        <v>24.218224592457499</v>
      </c>
      <c r="K13" s="56">
        <v>31200.678800000002</v>
      </c>
      <c r="L13" s="57">
        <v>10.0794124966465</v>
      </c>
      <c r="M13" s="57">
        <v>1.71942646004227</v>
      </c>
      <c r="N13" s="56">
        <v>2775030.5521</v>
      </c>
      <c r="O13" s="56">
        <v>65544293.943899997</v>
      </c>
      <c r="P13" s="56">
        <v>21161</v>
      </c>
      <c r="Q13" s="56">
        <v>20452</v>
      </c>
      <c r="R13" s="57">
        <v>3.4666536280070401</v>
      </c>
      <c r="S13" s="56">
        <v>16.5562841689901</v>
      </c>
      <c r="T13" s="56">
        <v>16.270651501075701</v>
      </c>
      <c r="U13" s="58">
        <v>1.7252220667329701</v>
      </c>
    </row>
    <row r="14" spans="1:23" ht="12" thickBot="1">
      <c r="A14" s="82"/>
      <c r="B14" s="69" t="s">
        <v>12</v>
      </c>
      <c r="C14" s="70"/>
      <c r="D14" s="56">
        <v>165056.23389999999</v>
      </c>
      <c r="E14" s="56">
        <v>181126.454</v>
      </c>
      <c r="F14" s="57">
        <v>91.127623963752995</v>
      </c>
      <c r="G14" s="56">
        <v>143957.35740000001</v>
      </c>
      <c r="H14" s="57">
        <v>14.6563377385253</v>
      </c>
      <c r="I14" s="56">
        <v>33726.428999999996</v>
      </c>
      <c r="J14" s="57">
        <v>20.433296097397498</v>
      </c>
      <c r="K14" s="56">
        <v>26324.948199999999</v>
      </c>
      <c r="L14" s="57">
        <v>18.2866292320534</v>
      </c>
      <c r="M14" s="57">
        <v>0.28115841838579603</v>
      </c>
      <c r="N14" s="56">
        <v>1312678.8605</v>
      </c>
      <c r="O14" s="56">
        <v>29885562.9245</v>
      </c>
      <c r="P14" s="56">
        <v>3581</v>
      </c>
      <c r="Q14" s="56">
        <v>3351</v>
      </c>
      <c r="R14" s="57">
        <v>6.8636227991644398</v>
      </c>
      <c r="S14" s="56">
        <v>46.092218346830499</v>
      </c>
      <c r="T14" s="56">
        <v>46.284330438674999</v>
      </c>
      <c r="U14" s="58">
        <v>-0.416799405051269</v>
      </c>
    </row>
    <row r="15" spans="1:23" ht="12" thickBot="1">
      <c r="A15" s="82"/>
      <c r="B15" s="69" t="s">
        <v>13</v>
      </c>
      <c r="C15" s="70"/>
      <c r="D15" s="56">
        <v>138634.19070000001</v>
      </c>
      <c r="E15" s="56">
        <v>156057.9958</v>
      </c>
      <c r="F15" s="57">
        <v>88.835044939107206</v>
      </c>
      <c r="G15" s="56">
        <v>115809.2016</v>
      </c>
      <c r="H15" s="57">
        <v>19.709132594520899</v>
      </c>
      <c r="I15" s="56">
        <v>11551.8835</v>
      </c>
      <c r="J15" s="57">
        <v>8.3326367338904994</v>
      </c>
      <c r="K15" s="56">
        <v>16481.658200000002</v>
      </c>
      <c r="L15" s="57">
        <v>14.2317345878326</v>
      </c>
      <c r="M15" s="57">
        <v>-0.29910671852180498</v>
      </c>
      <c r="N15" s="56">
        <v>1078608.9461000001</v>
      </c>
      <c r="O15" s="56">
        <v>25099377.068599999</v>
      </c>
      <c r="P15" s="56">
        <v>7044</v>
      </c>
      <c r="Q15" s="56">
        <v>6953</v>
      </c>
      <c r="R15" s="57">
        <v>1.3087875737091801</v>
      </c>
      <c r="S15" s="56">
        <v>19.681174148211198</v>
      </c>
      <c r="T15" s="56">
        <v>19.025336070760801</v>
      </c>
      <c r="U15" s="58">
        <v>3.3323117437585901</v>
      </c>
    </row>
    <row r="16" spans="1:23" ht="12" thickBot="1">
      <c r="A16" s="82"/>
      <c r="B16" s="69" t="s">
        <v>14</v>
      </c>
      <c r="C16" s="70"/>
      <c r="D16" s="56">
        <v>1296770.4398000001</v>
      </c>
      <c r="E16" s="56">
        <v>1301904.7327000001</v>
      </c>
      <c r="F16" s="57">
        <v>99.605632211709406</v>
      </c>
      <c r="G16" s="56">
        <v>902053.8125</v>
      </c>
      <c r="H16" s="57">
        <v>43.757547701734303</v>
      </c>
      <c r="I16" s="56">
        <v>34388.061699999998</v>
      </c>
      <c r="J16" s="57">
        <v>2.6518233794181501</v>
      </c>
      <c r="K16" s="56">
        <v>37488.595200000003</v>
      </c>
      <c r="L16" s="57">
        <v>4.1559156095246799</v>
      </c>
      <c r="M16" s="57">
        <v>-8.2706046557860999E-2</v>
      </c>
      <c r="N16" s="56">
        <v>10099776.091600001</v>
      </c>
      <c r="O16" s="56">
        <v>216487051.43619999</v>
      </c>
      <c r="P16" s="56">
        <v>79812</v>
      </c>
      <c r="Q16" s="56">
        <v>80307</v>
      </c>
      <c r="R16" s="57">
        <v>-0.61638462400538396</v>
      </c>
      <c r="S16" s="56">
        <v>16.247812857715601</v>
      </c>
      <c r="T16" s="56">
        <v>15.9018736673017</v>
      </c>
      <c r="U16" s="58">
        <v>2.1291431249445099</v>
      </c>
    </row>
    <row r="17" spans="1:21" ht="12" thickBot="1">
      <c r="A17" s="82"/>
      <c r="B17" s="69" t="s">
        <v>15</v>
      </c>
      <c r="C17" s="70"/>
      <c r="D17" s="56">
        <v>667026.41059999994</v>
      </c>
      <c r="E17" s="56">
        <v>1035883.5171000001</v>
      </c>
      <c r="F17" s="57">
        <v>64.392028600606494</v>
      </c>
      <c r="G17" s="56">
        <v>553661.10030000005</v>
      </c>
      <c r="H17" s="57">
        <v>20.475577973343899</v>
      </c>
      <c r="I17" s="56">
        <v>50887.029799999997</v>
      </c>
      <c r="J17" s="57">
        <v>7.6289377738770998</v>
      </c>
      <c r="K17" s="56">
        <v>66196.886599999998</v>
      </c>
      <c r="L17" s="57">
        <v>11.9562104984676</v>
      </c>
      <c r="M17" s="57">
        <v>-0.23127759606748599</v>
      </c>
      <c r="N17" s="56">
        <v>7556328.8409000002</v>
      </c>
      <c r="O17" s="56">
        <v>230733736.86579999</v>
      </c>
      <c r="P17" s="56">
        <v>20462</v>
      </c>
      <c r="Q17" s="56">
        <v>21130</v>
      </c>
      <c r="R17" s="57">
        <v>-3.1613819214387102</v>
      </c>
      <c r="S17" s="56">
        <v>32.598299804515698</v>
      </c>
      <c r="T17" s="56">
        <v>26.9154377330809</v>
      </c>
      <c r="U17" s="58">
        <v>17.4330014310978</v>
      </c>
    </row>
    <row r="18" spans="1:21" ht="12" thickBot="1">
      <c r="A18" s="82"/>
      <c r="B18" s="69" t="s">
        <v>16</v>
      </c>
      <c r="C18" s="70"/>
      <c r="D18" s="56">
        <v>2072720.7456</v>
      </c>
      <c r="E18" s="56">
        <v>2439327.7514</v>
      </c>
      <c r="F18" s="57">
        <v>84.9709820425077</v>
      </c>
      <c r="G18" s="56">
        <v>2167577.6321</v>
      </c>
      <c r="H18" s="57">
        <v>-4.3761702047137598</v>
      </c>
      <c r="I18" s="56">
        <v>307320.5367</v>
      </c>
      <c r="J18" s="57">
        <v>14.826914689418899</v>
      </c>
      <c r="K18" s="56">
        <v>346059.7733</v>
      </c>
      <c r="L18" s="57">
        <v>15.9652770066984</v>
      </c>
      <c r="M18" s="57">
        <v>-0.111943772691595</v>
      </c>
      <c r="N18" s="56">
        <v>19298809.677999999</v>
      </c>
      <c r="O18" s="56">
        <v>446521922.03579998</v>
      </c>
      <c r="P18" s="56">
        <v>100236</v>
      </c>
      <c r="Q18" s="56">
        <v>96489</v>
      </c>
      <c r="R18" s="57">
        <v>3.8833442154028002</v>
      </c>
      <c r="S18" s="56">
        <v>20.678406416856198</v>
      </c>
      <c r="T18" s="56">
        <v>20.558537515157202</v>
      </c>
      <c r="U18" s="58">
        <v>0.57968152517467497</v>
      </c>
    </row>
    <row r="19" spans="1:21" ht="12" thickBot="1">
      <c r="A19" s="82"/>
      <c r="B19" s="69" t="s">
        <v>17</v>
      </c>
      <c r="C19" s="70"/>
      <c r="D19" s="56">
        <v>459312.61359999998</v>
      </c>
      <c r="E19" s="56">
        <v>762412.2635</v>
      </c>
      <c r="F19" s="57">
        <v>60.244651822812699</v>
      </c>
      <c r="G19" s="56">
        <v>525627.65150000004</v>
      </c>
      <c r="H19" s="57">
        <v>-12.616352604501399</v>
      </c>
      <c r="I19" s="56">
        <v>31178.370900000002</v>
      </c>
      <c r="J19" s="57">
        <v>6.78805022479792</v>
      </c>
      <c r="K19" s="56">
        <v>10668.029399999999</v>
      </c>
      <c r="L19" s="57">
        <v>2.02957918396346</v>
      </c>
      <c r="M19" s="57">
        <v>1.92259889160036</v>
      </c>
      <c r="N19" s="56">
        <v>4642717.2352999998</v>
      </c>
      <c r="O19" s="56">
        <v>131652859.0545</v>
      </c>
      <c r="P19" s="56">
        <v>10981</v>
      </c>
      <c r="Q19" s="56">
        <v>10457</v>
      </c>
      <c r="R19" s="57">
        <v>5.0109974179975101</v>
      </c>
      <c r="S19" s="56">
        <v>41.827940406156102</v>
      </c>
      <c r="T19" s="56">
        <v>45.488042928182097</v>
      </c>
      <c r="U19" s="58">
        <v>-8.7503771079469992</v>
      </c>
    </row>
    <row r="20" spans="1:21" ht="12" thickBot="1">
      <c r="A20" s="82"/>
      <c r="B20" s="69" t="s">
        <v>18</v>
      </c>
      <c r="C20" s="70"/>
      <c r="D20" s="56">
        <v>1163071.3147</v>
      </c>
      <c r="E20" s="56">
        <v>1451435.9765999999</v>
      </c>
      <c r="F20" s="57">
        <v>80.132457335424704</v>
      </c>
      <c r="G20" s="56">
        <v>1101680.8489000001</v>
      </c>
      <c r="H20" s="57">
        <v>5.5724365056628402</v>
      </c>
      <c r="I20" s="56">
        <v>121075.0327</v>
      </c>
      <c r="J20" s="57">
        <v>10.409940574558</v>
      </c>
      <c r="K20" s="56">
        <v>88347.554900000003</v>
      </c>
      <c r="L20" s="57">
        <v>8.0193419889446904</v>
      </c>
      <c r="M20" s="57">
        <v>0.37044010824118501</v>
      </c>
      <c r="N20" s="56">
        <v>10751946.7205</v>
      </c>
      <c r="O20" s="56">
        <v>241374149.55329999</v>
      </c>
      <c r="P20" s="56">
        <v>51173</v>
      </c>
      <c r="Q20" s="56">
        <v>49302</v>
      </c>
      <c r="R20" s="57">
        <v>3.79497789136343</v>
      </c>
      <c r="S20" s="56">
        <v>22.728222201160801</v>
      </c>
      <c r="T20" s="56">
        <v>22.380194391708301</v>
      </c>
      <c r="U20" s="58">
        <v>1.53125839043734</v>
      </c>
    </row>
    <row r="21" spans="1:21" ht="12" thickBot="1">
      <c r="A21" s="82"/>
      <c r="B21" s="69" t="s">
        <v>19</v>
      </c>
      <c r="C21" s="70"/>
      <c r="D21" s="56">
        <v>446613.65350000001</v>
      </c>
      <c r="E21" s="56">
        <v>461378.57610000001</v>
      </c>
      <c r="F21" s="57">
        <v>96.799824836946996</v>
      </c>
      <c r="G21" s="56">
        <v>389629.38760000002</v>
      </c>
      <c r="H21" s="57">
        <v>14.6252484318511</v>
      </c>
      <c r="I21" s="56">
        <v>59197.187700000002</v>
      </c>
      <c r="J21" s="57">
        <v>13.2546748707941</v>
      </c>
      <c r="K21" s="56">
        <v>49926.684200000003</v>
      </c>
      <c r="L21" s="57">
        <v>12.8138907867123</v>
      </c>
      <c r="M21" s="57">
        <v>0.18568233898457101</v>
      </c>
      <c r="N21" s="56">
        <v>3806577.5186999999</v>
      </c>
      <c r="O21" s="56">
        <v>80630382.697600007</v>
      </c>
      <c r="P21" s="56">
        <v>39836</v>
      </c>
      <c r="Q21" s="56">
        <v>38302</v>
      </c>
      <c r="R21" s="57">
        <v>4.0050127930656396</v>
      </c>
      <c r="S21" s="56">
        <v>11.2113076990662</v>
      </c>
      <c r="T21" s="56">
        <v>11.321801655266</v>
      </c>
      <c r="U21" s="58">
        <v>-0.98555814509555095</v>
      </c>
    </row>
    <row r="22" spans="1:21" ht="12" thickBot="1">
      <c r="A22" s="82"/>
      <c r="B22" s="69" t="s">
        <v>20</v>
      </c>
      <c r="C22" s="70"/>
      <c r="D22" s="56">
        <v>1743384.8884000001</v>
      </c>
      <c r="E22" s="56">
        <v>1936963.1843000001</v>
      </c>
      <c r="F22" s="57">
        <v>90.006093173631598</v>
      </c>
      <c r="G22" s="56">
        <v>1446308.9807</v>
      </c>
      <c r="H22" s="57">
        <v>20.540279543602001</v>
      </c>
      <c r="I22" s="56">
        <v>95625.101699999999</v>
      </c>
      <c r="J22" s="57">
        <v>5.48502527102666</v>
      </c>
      <c r="K22" s="56">
        <v>139764.4241</v>
      </c>
      <c r="L22" s="57">
        <v>9.6635245970992507</v>
      </c>
      <c r="M22" s="57">
        <v>-0.31581228688366902</v>
      </c>
      <c r="N22" s="56">
        <v>14649082.145</v>
      </c>
      <c r="O22" s="56">
        <v>279905172.88480002</v>
      </c>
      <c r="P22" s="56">
        <v>100759</v>
      </c>
      <c r="Q22" s="56">
        <v>97781</v>
      </c>
      <c r="R22" s="57">
        <v>3.0455814524294098</v>
      </c>
      <c r="S22" s="56">
        <v>17.3025227364305</v>
      </c>
      <c r="T22" s="56">
        <v>17.269979240343201</v>
      </c>
      <c r="U22" s="58">
        <v>0.188085267004204</v>
      </c>
    </row>
    <row r="23" spans="1:21" ht="12" thickBot="1">
      <c r="A23" s="82"/>
      <c r="B23" s="69" t="s">
        <v>21</v>
      </c>
      <c r="C23" s="70"/>
      <c r="D23" s="56">
        <v>3215083.9446999999</v>
      </c>
      <c r="E23" s="56">
        <v>3383582.9877999998</v>
      </c>
      <c r="F23" s="57">
        <v>95.020100180561599</v>
      </c>
      <c r="G23" s="56">
        <v>2806270.6886999998</v>
      </c>
      <c r="H23" s="57">
        <v>14.5678482708802</v>
      </c>
      <c r="I23" s="56">
        <v>317230.63400000002</v>
      </c>
      <c r="J23" s="57">
        <v>9.8669471608337993</v>
      </c>
      <c r="K23" s="56">
        <v>253000.2885</v>
      </c>
      <c r="L23" s="57">
        <v>9.0155340152593002</v>
      </c>
      <c r="M23" s="57">
        <v>0.25387459390189598</v>
      </c>
      <c r="N23" s="56">
        <v>26418798.707699999</v>
      </c>
      <c r="O23" s="56">
        <v>622074240.37839997</v>
      </c>
      <c r="P23" s="56">
        <v>105209</v>
      </c>
      <c r="Q23" s="56">
        <v>101103</v>
      </c>
      <c r="R23" s="57">
        <v>4.0612049098444096</v>
      </c>
      <c r="S23" s="56">
        <v>30.559020090486602</v>
      </c>
      <c r="T23" s="56">
        <v>29.274729812171699</v>
      </c>
      <c r="U23" s="58">
        <v>4.2026553027943203</v>
      </c>
    </row>
    <row r="24" spans="1:21" ht="12" thickBot="1">
      <c r="A24" s="82"/>
      <c r="B24" s="69" t="s">
        <v>22</v>
      </c>
      <c r="C24" s="70"/>
      <c r="D24" s="56">
        <v>336030.3052</v>
      </c>
      <c r="E24" s="56">
        <v>352188.60869999998</v>
      </c>
      <c r="F24" s="57">
        <v>95.412031195544998</v>
      </c>
      <c r="G24" s="56">
        <v>324223.51089999999</v>
      </c>
      <c r="H24" s="57">
        <v>3.64156019013735</v>
      </c>
      <c r="I24" s="56">
        <v>54045.481200000002</v>
      </c>
      <c r="J24" s="57">
        <v>16.083514005628999</v>
      </c>
      <c r="K24" s="56">
        <v>43557.919999999998</v>
      </c>
      <c r="L24" s="57">
        <v>13.4345346761218</v>
      </c>
      <c r="M24" s="57">
        <v>0.24077277335556899</v>
      </c>
      <c r="N24" s="56">
        <v>3150754.9026000001</v>
      </c>
      <c r="O24" s="56">
        <v>58391880.917599998</v>
      </c>
      <c r="P24" s="56">
        <v>31134</v>
      </c>
      <c r="Q24" s="56">
        <v>30727</v>
      </c>
      <c r="R24" s="57">
        <v>1.32456796953819</v>
      </c>
      <c r="S24" s="56">
        <v>10.793033506777199</v>
      </c>
      <c r="T24" s="56">
        <v>11.2818431770104</v>
      </c>
      <c r="U24" s="58">
        <v>-4.5289368362134503</v>
      </c>
    </row>
    <row r="25" spans="1:21" ht="12" thickBot="1">
      <c r="A25" s="82"/>
      <c r="B25" s="69" t="s">
        <v>23</v>
      </c>
      <c r="C25" s="70"/>
      <c r="D25" s="56">
        <v>373612.73330000002</v>
      </c>
      <c r="E25" s="56">
        <v>391492.81790000002</v>
      </c>
      <c r="F25" s="57">
        <v>95.432844797534202</v>
      </c>
      <c r="G25" s="56">
        <v>291493.39620000002</v>
      </c>
      <c r="H25" s="57">
        <v>28.1719373991087</v>
      </c>
      <c r="I25" s="56">
        <v>31526.451300000001</v>
      </c>
      <c r="J25" s="57">
        <v>8.4382700293796393</v>
      </c>
      <c r="K25" s="56">
        <v>24238.497299999999</v>
      </c>
      <c r="L25" s="57">
        <v>8.3152817923084008</v>
      </c>
      <c r="M25" s="57">
        <v>0.30067680804618202</v>
      </c>
      <c r="N25" s="56">
        <v>3070156.3777999999</v>
      </c>
      <c r="O25" s="56">
        <v>71364507.769700006</v>
      </c>
      <c r="P25" s="56">
        <v>22926</v>
      </c>
      <c r="Q25" s="56">
        <v>23184</v>
      </c>
      <c r="R25" s="57">
        <v>-1.11283643892339</v>
      </c>
      <c r="S25" s="56">
        <v>16.296463984122799</v>
      </c>
      <c r="T25" s="56">
        <v>16.164755753968301</v>
      </c>
      <c r="U25" s="58">
        <v>0.80820127779189099</v>
      </c>
    </row>
    <row r="26" spans="1:21" ht="12" thickBot="1">
      <c r="A26" s="82"/>
      <c r="B26" s="69" t="s">
        <v>24</v>
      </c>
      <c r="C26" s="70"/>
      <c r="D26" s="56">
        <v>803550.46349999995</v>
      </c>
      <c r="E26" s="56">
        <v>871670.06420000002</v>
      </c>
      <c r="F26" s="57">
        <v>92.185162311095496</v>
      </c>
      <c r="G26" s="56">
        <v>603190.67209999997</v>
      </c>
      <c r="H26" s="57">
        <v>33.216659452383503</v>
      </c>
      <c r="I26" s="56">
        <v>164893.53140000001</v>
      </c>
      <c r="J26" s="57">
        <v>20.5206192877767</v>
      </c>
      <c r="K26" s="56">
        <v>110202.1746</v>
      </c>
      <c r="L26" s="57">
        <v>18.2698738056298</v>
      </c>
      <c r="M26" s="57">
        <v>0.49628201075444101</v>
      </c>
      <c r="N26" s="56">
        <v>6444302.4758000001</v>
      </c>
      <c r="O26" s="56">
        <v>137457540.4632</v>
      </c>
      <c r="P26" s="56">
        <v>55479</v>
      </c>
      <c r="Q26" s="56">
        <v>52121</v>
      </c>
      <c r="R26" s="57">
        <v>6.4427006388979597</v>
      </c>
      <c r="S26" s="56">
        <v>14.483867111880199</v>
      </c>
      <c r="T26" s="56">
        <v>14.252366817597499</v>
      </c>
      <c r="U26" s="58">
        <v>1.5983320786806401</v>
      </c>
    </row>
    <row r="27" spans="1:21" ht="12" thickBot="1">
      <c r="A27" s="82"/>
      <c r="B27" s="69" t="s">
        <v>25</v>
      </c>
      <c r="C27" s="70"/>
      <c r="D27" s="56">
        <v>250380.54699999999</v>
      </c>
      <c r="E27" s="56">
        <v>376511.95319999999</v>
      </c>
      <c r="F27" s="57">
        <v>66.500026060792806</v>
      </c>
      <c r="G27" s="56">
        <v>279237.435</v>
      </c>
      <c r="H27" s="57">
        <v>-10.334176003299801</v>
      </c>
      <c r="I27" s="56">
        <v>66628.592399999994</v>
      </c>
      <c r="J27" s="57">
        <v>26.6109301215002</v>
      </c>
      <c r="K27" s="56">
        <v>76418.6198</v>
      </c>
      <c r="L27" s="57">
        <v>27.366896490794701</v>
      </c>
      <c r="M27" s="57">
        <v>-0.12811049748899</v>
      </c>
      <c r="N27" s="56">
        <v>2456580.7392000002</v>
      </c>
      <c r="O27" s="56">
        <v>46595076.616700001</v>
      </c>
      <c r="P27" s="56">
        <v>32761</v>
      </c>
      <c r="Q27" s="56">
        <v>30091</v>
      </c>
      <c r="R27" s="57">
        <v>8.8730849755740895</v>
      </c>
      <c r="S27" s="56">
        <v>7.6426405482128104</v>
      </c>
      <c r="T27" s="56">
        <v>7.6986002093649297</v>
      </c>
      <c r="U27" s="58">
        <v>-0.732203232627473</v>
      </c>
    </row>
    <row r="28" spans="1:21" ht="12" thickBot="1">
      <c r="A28" s="82"/>
      <c r="B28" s="69" t="s">
        <v>26</v>
      </c>
      <c r="C28" s="70"/>
      <c r="D28" s="56">
        <v>1058018.6163000001</v>
      </c>
      <c r="E28" s="56">
        <v>1086040.6939999999</v>
      </c>
      <c r="F28" s="57">
        <v>97.419794870043802</v>
      </c>
      <c r="G28" s="56">
        <v>1084620.7296</v>
      </c>
      <c r="H28" s="57">
        <v>-2.4526650260327201</v>
      </c>
      <c r="I28" s="56">
        <v>73257.841700000004</v>
      </c>
      <c r="J28" s="57">
        <v>6.9240598011583403</v>
      </c>
      <c r="K28" s="56">
        <v>-41782.999600000003</v>
      </c>
      <c r="L28" s="57">
        <v>-3.85231431224897</v>
      </c>
      <c r="M28" s="57">
        <v>-2.7532930235099702</v>
      </c>
      <c r="N28" s="56">
        <v>9504131.9005999994</v>
      </c>
      <c r="O28" s="56">
        <v>198286794.53639999</v>
      </c>
      <c r="P28" s="56">
        <v>46008</v>
      </c>
      <c r="Q28" s="56">
        <v>45962</v>
      </c>
      <c r="R28" s="57">
        <v>0.10008267699404</v>
      </c>
      <c r="S28" s="56">
        <v>22.996405327334401</v>
      </c>
      <c r="T28" s="56">
        <v>23.8824638549236</v>
      </c>
      <c r="U28" s="58">
        <v>-3.8530305714174</v>
      </c>
    </row>
    <row r="29" spans="1:21" ht="12" thickBot="1">
      <c r="A29" s="82"/>
      <c r="B29" s="69" t="s">
        <v>27</v>
      </c>
      <c r="C29" s="70"/>
      <c r="D29" s="56">
        <v>650127.19400000002</v>
      </c>
      <c r="E29" s="56">
        <v>767485.41429999995</v>
      </c>
      <c r="F29" s="57">
        <v>84.708736073240104</v>
      </c>
      <c r="G29" s="56">
        <v>651127.84790000005</v>
      </c>
      <c r="H29" s="57">
        <v>-0.15368009573347699</v>
      </c>
      <c r="I29" s="56">
        <v>114488.97749999999</v>
      </c>
      <c r="J29" s="57">
        <v>17.6102428196535</v>
      </c>
      <c r="K29" s="56">
        <v>83328.6829</v>
      </c>
      <c r="L29" s="57">
        <v>12.7975916202554</v>
      </c>
      <c r="M29" s="57">
        <v>0.37394440324221201</v>
      </c>
      <c r="N29" s="56">
        <v>5823526.3384999996</v>
      </c>
      <c r="O29" s="56">
        <v>145660413.03670001</v>
      </c>
      <c r="P29" s="56">
        <v>102946</v>
      </c>
      <c r="Q29" s="56">
        <v>100222</v>
      </c>
      <c r="R29" s="57">
        <v>2.7179661152242098</v>
      </c>
      <c r="S29" s="56">
        <v>6.3152253997241301</v>
      </c>
      <c r="T29" s="56">
        <v>6.4107535521143104</v>
      </c>
      <c r="U29" s="58">
        <v>-1.5126641781361001</v>
      </c>
    </row>
    <row r="30" spans="1:21" ht="12" thickBot="1">
      <c r="A30" s="82"/>
      <c r="B30" s="69" t="s">
        <v>28</v>
      </c>
      <c r="C30" s="70"/>
      <c r="D30" s="56">
        <v>1279899.811</v>
      </c>
      <c r="E30" s="56">
        <v>1576424.7427000001</v>
      </c>
      <c r="F30" s="57">
        <v>81.190035675782994</v>
      </c>
      <c r="G30" s="56">
        <v>1250200.4613999999</v>
      </c>
      <c r="H30" s="57">
        <v>2.3755670004106602</v>
      </c>
      <c r="I30" s="56">
        <v>162059.89000000001</v>
      </c>
      <c r="J30" s="57">
        <v>12.661919988360699</v>
      </c>
      <c r="K30" s="56">
        <v>134503.46429999999</v>
      </c>
      <c r="L30" s="57">
        <v>10.7585518045146</v>
      </c>
      <c r="M30" s="57">
        <v>0.20487521153014701</v>
      </c>
      <c r="N30" s="56">
        <v>11618656.843800001</v>
      </c>
      <c r="O30" s="56">
        <v>229911188.315</v>
      </c>
      <c r="P30" s="56">
        <v>88039</v>
      </c>
      <c r="Q30" s="56">
        <v>88197</v>
      </c>
      <c r="R30" s="57">
        <v>-0.179144415342924</v>
      </c>
      <c r="S30" s="56">
        <v>14.5378731130522</v>
      </c>
      <c r="T30" s="56">
        <v>14.953349296461299</v>
      </c>
      <c r="U30" s="58">
        <v>-2.85788835944743</v>
      </c>
    </row>
    <row r="31" spans="1:21" ht="12" thickBot="1">
      <c r="A31" s="82"/>
      <c r="B31" s="69" t="s">
        <v>29</v>
      </c>
      <c r="C31" s="70"/>
      <c r="D31" s="56">
        <v>957466.9105</v>
      </c>
      <c r="E31" s="56">
        <v>1434795.0209999999</v>
      </c>
      <c r="F31" s="57">
        <v>66.731964948740895</v>
      </c>
      <c r="G31" s="56">
        <v>1152460.0478000001</v>
      </c>
      <c r="H31" s="57">
        <v>-16.919730768301601</v>
      </c>
      <c r="I31" s="56">
        <v>23822.401600000001</v>
      </c>
      <c r="J31" s="57">
        <v>2.4880652624913902</v>
      </c>
      <c r="K31" s="56">
        <v>12067.1417</v>
      </c>
      <c r="L31" s="57">
        <v>1.0470767922094699</v>
      </c>
      <c r="M31" s="57">
        <v>0.97415445946076895</v>
      </c>
      <c r="N31" s="56">
        <v>11695180.056399999</v>
      </c>
      <c r="O31" s="56">
        <v>247337994.0293</v>
      </c>
      <c r="P31" s="56">
        <v>38191</v>
      </c>
      <c r="Q31" s="56">
        <v>39296</v>
      </c>
      <c r="R31" s="57">
        <v>-2.8119910423452699</v>
      </c>
      <c r="S31" s="56">
        <v>25.070485467780401</v>
      </c>
      <c r="T31" s="56">
        <v>23.979316266286599</v>
      </c>
      <c r="U31" s="58">
        <v>4.3524055523218799</v>
      </c>
    </row>
    <row r="32" spans="1:21" ht="12" thickBot="1">
      <c r="A32" s="82"/>
      <c r="B32" s="69" t="s">
        <v>30</v>
      </c>
      <c r="C32" s="70"/>
      <c r="D32" s="56">
        <v>127573.26270000001</v>
      </c>
      <c r="E32" s="56">
        <v>142788.45209999999</v>
      </c>
      <c r="F32" s="57">
        <v>89.344243756249796</v>
      </c>
      <c r="G32" s="56">
        <v>124008.6382</v>
      </c>
      <c r="H32" s="57">
        <v>2.8744969316178102</v>
      </c>
      <c r="I32" s="56">
        <v>28194.1338</v>
      </c>
      <c r="J32" s="57">
        <v>22.100347050228699</v>
      </c>
      <c r="K32" s="56">
        <v>32630.074000000001</v>
      </c>
      <c r="L32" s="57">
        <v>26.3127427843974</v>
      </c>
      <c r="M32" s="57">
        <v>-0.13594637266222601</v>
      </c>
      <c r="N32" s="56">
        <v>1168244.0711999999</v>
      </c>
      <c r="O32" s="56">
        <v>23936840.538600001</v>
      </c>
      <c r="P32" s="56">
        <v>24775</v>
      </c>
      <c r="Q32" s="56">
        <v>23584</v>
      </c>
      <c r="R32" s="57">
        <v>5.0500339213025898</v>
      </c>
      <c r="S32" s="56">
        <v>5.1492739737638802</v>
      </c>
      <c r="T32" s="56">
        <v>5.1209643699117997</v>
      </c>
      <c r="U32" s="58">
        <v>0.549778551234821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18.221</v>
      </c>
      <c r="O33" s="56">
        <v>343.51960000000003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195400.8811</v>
      </c>
      <c r="E34" s="56">
        <v>244896.00940000001</v>
      </c>
      <c r="F34" s="57">
        <v>79.789328367879904</v>
      </c>
      <c r="G34" s="56">
        <v>228778.60690000001</v>
      </c>
      <c r="H34" s="57">
        <v>-14.5895310109085</v>
      </c>
      <c r="I34" s="56">
        <v>29986.865600000001</v>
      </c>
      <c r="J34" s="57">
        <v>15.3463308001429</v>
      </c>
      <c r="K34" s="56">
        <v>15549.1497</v>
      </c>
      <c r="L34" s="57">
        <v>6.7965925270261804</v>
      </c>
      <c r="M34" s="57">
        <v>0.92852124897864996</v>
      </c>
      <c r="N34" s="56">
        <v>1876766.8987</v>
      </c>
      <c r="O34" s="56">
        <v>38292557.849299997</v>
      </c>
      <c r="P34" s="56">
        <v>13240</v>
      </c>
      <c r="Q34" s="56">
        <v>13078</v>
      </c>
      <c r="R34" s="57">
        <v>1.23872151705153</v>
      </c>
      <c r="S34" s="56">
        <v>14.758374705438101</v>
      </c>
      <c r="T34" s="56">
        <v>15.592198126624901</v>
      </c>
      <c r="U34" s="58">
        <v>-5.64983230083973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187726.55</v>
      </c>
      <c r="E36" s="59"/>
      <c r="F36" s="59"/>
      <c r="G36" s="56">
        <v>61729.96</v>
      </c>
      <c r="H36" s="57">
        <v>204.10930122099501</v>
      </c>
      <c r="I36" s="56">
        <v>-53183.040000000001</v>
      </c>
      <c r="J36" s="57">
        <v>-28.330057735573401</v>
      </c>
      <c r="K36" s="56">
        <v>3315.4</v>
      </c>
      <c r="L36" s="57">
        <v>5.3708118391782502</v>
      </c>
      <c r="M36" s="57">
        <v>-17.041213729866701</v>
      </c>
      <c r="N36" s="56">
        <v>1497001.31</v>
      </c>
      <c r="O36" s="56">
        <v>30967249.559999999</v>
      </c>
      <c r="P36" s="56">
        <v>140</v>
      </c>
      <c r="Q36" s="56">
        <v>120</v>
      </c>
      <c r="R36" s="57">
        <v>16.6666666666667</v>
      </c>
      <c r="S36" s="56">
        <v>1340.90392857143</v>
      </c>
      <c r="T36" s="56">
        <v>1838.96066666667</v>
      </c>
      <c r="U36" s="58">
        <v>-37.143357363853603</v>
      </c>
    </row>
    <row r="37" spans="1:21" ht="12" thickBot="1">
      <c r="A37" s="82"/>
      <c r="B37" s="69" t="s">
        <v>35</v>
      </c>
      <c r="C37" s="70"/>
      <c r="D37" s="56">
        <v>255419.75</v>
      </c>
      <c r="E37" s="59"/>
      <c r="F37" s="59"/>
      <c r="G37" s="56">
        <v>308372.74</v>
      </c>
      <c r="H37" s="57">
        <v>-17.171748060480301</v>
      </c>
      <c r="I37" s="56">
        <v>-20575.54</v>
      </c>
      <c r="J37" s="57">
        <v>-8.0555791006764395</v>
      </c>
      <c r="K37" s="56">
        <v>-47473.57</v>
      </c>
      <c r="L37" s="57">
        <v>-15.394865966427499</v>
      </c>
      <c r="M37" s="57">
        <v>-0.56658957815896305</v>
      </c>
      <c r="N37" s="56">
        <v>2907018.34</v>
      </c>
      <c r="O37" s="56">
        <v>82847234.760000005</v>
      </c>
      <c r="P37" s="56">
        <v>127</v>
      </c>
      <c r="Q37" s="56">
        <v>125</v>
      </c>
      <c r="R37" s="57">
        <v>1.6</v>
      </c>
      <c r="S37" s="56">
        <v>2011.17913385827</v>
      </c>
      <c r="T37" s="56">
        <v>1895.0168000000001</v>
      </c>
      <c r="U37" s="58">
        <v>5.7758322917472098</v>
      </c>
    </row>
    <row r="38" spans="1:21" ht="12" thickBot="1">
      <c r="A38" s="82"/>
      <c r="B38" s="69" t="s">
        <v>36</v>
      </c>
      <c r="C38" s="70"/>
      <c r="D38" s="56">
        <v>939811.11</v>
      </c>
      <c r="E38" s="59"/>
      <c r="F38" s="59"/>
      <c r="G38" s="56">
        <v>387612.93</v>
      </c>
      <c r="H38" s="57">
        <v>142.46123832865899</v>
      </c>
      <c r="I38" s="56">
        <v>-44761.09</v>
      </c>
      <c r="J38" s="57">
        <v>-4.7627751495723398</v>
      </c>
      <c r="K38" s="56">
        <v>-12584.63</v>
      </c>
      <c r="L38" s="57">
        <v>-3.2467002584253302</v>
      </c>
      <c r="M38" s="57">
        <v>2.5568061993082001</v>
      </c>
      <c r="N38" s="56">
        <v>4898899.95</v>
      </c>
      <c r="O38" s="56">
        <v>69398418.069999993</v>
      </c>
      <c r="P38" s="56">
        <v>363</v>
      </c>
      <c r="Q38" s="56">
        <v>229</v>
      </c>
      <c r="R38" s="57">
        <v>58.515283842794801</v>
      </c>
      <c r="S38" s="56">
        <v>2589.0113223140502</v>
      </c>
      <c r="T38" s="56">
        <v>2592.17358078603</v>
      </c>
      <c r="U38" s="58">
        <v>-0.122141546648403</v>
      </c>
    </row>
    <row r="39" spans="1:21" ht="12" thickBot="1">
      <c r="A39" s="82"/>
      <c r="B39" s="69" t="s">
        <v>37</v>
      </c>
      <c r="C39" s="70"/>
      <c r="D39" s="56">
        <v>322715.78999999998</v>
      </c>
      <c r="E39" s="59"/>
      <c r="F39" s="59"/>
      <c r="G39" s="56">
        <v>228170.21</v>
      </c>
      <c r="H39" s="57">
        <v>41.436425903276302</v>
      </c>
      <c r="I39" s="56">
        <v>-74787.19</v>
      </c>
      <c r="J39" s="57">
        <v>-23.1743200417928</v>
      </c>
      <c r="K39" s="56">
        <v>-31810.19</v>
      </c>
      <c r="L39" s="57">
        <v>-13.941429952665599</v>
      </c>
      <c r="M39" s="57">
        <v>1.35104505820305</v>
      </c>
      <c r="N39" s="56">
        <v>2930125.37</v>
      </c>
      <c r="O39" s="56">
        <v>55115072.350000001</v>
      </c>
      <c r="P39" s="56">
        <v>217</v>
      </c>
      <c r="Q39" s="56">
        <v>168</v>
      </c>
      <c r="R39" s="57">
        <v>29.1666666666667</v>
      </c>
      <c r="S39" s="56">
        <v>1487.16953917051</v>
      </c>
      <c r="T39" s="56">
        <v>1593.9526785714299</v>
      </c>
      <c r="U39" s="58">
        <v>-7.18029361067211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0.02</v>
      </c>
      <c r="O40" s="56">
        <v>1302.8499999999999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69" t="s">
        <v>32</v>
      </c>
      <c r="C41" s="70"/>
      <c r="D41" s="56">
        <v>48947.863100000002</v>
      </c>
      <c r="E41" s="59"/>
      <c r="F41" s="59"/>
      <c r="G41" s="56">
        <v>201430.769</v>
      </c>
      <c r="H41" s="57">
        <v>-75.699907544909394</v>
      </c>
      <c r="I41" s="56">
        <v>3849.3508999999999</v>
      </c>
      <c r="J41" s="57">
        <v>7.8641858014022299</v>
      </c>
      <c r="K41" s="56">
        <v>14937.915000000001</v>
      </c>
      <c r="L41" s="57">
        <v>7.4159052632123004</v>
      </c>
      <c r="M41" s="57">
        <v>-0.74231002787202904</v>
      </c>
      <c r="N41" s="56">
        <v>633703.41819999996</v>
      </c>
      <c r="O41" s="56">
        <v>15306966.655300001</v>
      </c>
      <c r="P41" s="56">
        <v>106</v>
      </c>
      <c r="Q41" s="56">
        <v>106</v>
      </c>
      <c r="R41" s="57">
        <v>0</v>
      </c>
      <c r="S41" s="56">
        <v>461.77229339622602</v>
      </c>
      <c r="T41" s="56">
        <v>639.15497452830198</v>
      </c>
      <c r="U41" s="58">
        <v>-38.413452619140003</v>
      </c>
    </row>
    <row r="42" spans="1:21" ht="12" thickBot="1">
      <c r="A42" s="82"/>
      <c r="B42" s="69" t="s">
        <v>33</v>
      </c>
      <c r="C42" s="70"/>
      <c r="D42" s="56">
        <v>549315.69339999999</v>
      </c>
      <c r="E42" s="56">
        <v>1233745.6868</v>
      </c>
      <c r="F42" s="57">
        <v>44.524224017736998</v>
      </c>
      <c r="G42" s="56">
        <v>327810.72029999999</v>
      </c>
      <c r="H42" s="57">
        <v>67.570997341785201</v>
      </c>
      <c r="I42" s="56">
        <v>25720.218799999999</v>
      </c>
      <c r="J42" s="57">
        <v>4.6822290185820501</v>
      </c>
      <c r="K42" s="56">
        <v>15265.793299999999</v>
      </c>
      <c r="L42" s="57">
        <v>4.6568926379312199</v>
      </c>
      <c r="M42" s="57">
        <v>0.68482687368759299</v>
      </c>
      <c r="N42" s="56">
        <v>3986245.7541</v>
      </c>
      <c r="O42" s="56">
        <v>95113190.575000003</v>
      </c>
      <c r="P42" s="56">
        <v>2743</v>
      </c>
      <c r="Q42" s="56">
        <v>2611</v>
      </c>
      <c r="R42" s="57">
        <v>5.0555342780543899</v>
      </c>
      <c r="S42" s="56">
        <v>200.26091629602601</v>
      </c>
      <c r="T42" s="56">
        <v>196.268447836078</v>
      </c>
      <c r="U42" s="58">
        <v>1.99363337279775</v>
      </c>
    </row>
    <row r="43" spans="1:21" ht="12" thickBot="1">
      <c r="A43" s="82"/>
      <c r="B43" s="69" t="s">
        <v>38</v>
      </c>
      <c r="C43" s="70"/>
      <c r="D43" s="56">
        <v>126051.41</v>
      </c>
      <c r="E43" s="59"/>
      <c r="F43" s="59"/>
      <c r="G43" s="56">
        <v>104646.15</v>
      </c>
      <c r="H43" s="57">
        <v>20.4548949005769</v>
      </c>
      <c r="I43" s="56">
        <v>-19515.98</v>
      </c>
      <c r="J43" s="57">
        <v>-15.482555887316099</v>
      </c>
      <c r="K43" s="56">
        <v>-9450.43</v>
      </c>
      <c r="L43" s="57">
        <v>-9.0308434662909303</v>
      </c>
      <c r="M43" s="57">
        <v>1.06508910176574</v>
      </c>
      <c r="N43" s="56">
        <v>1291763.2</v>
      </c>
      <c r="O43" s="56">
        <v>39070690.939999998</v>
      </c>
      <c r="P43" s="56">
        <v>109</v>
      </c>
      <c r="Q43" s="56">
        <v>89</v>
      </c>
      <c r="R43" s="57">
        <v>22.471910112359598</v>
      </c>
      <c r="S43" s="56">
        <v>1156.43495412844</v>
      </c>
      <c r="T43" s="56">
        <v>1277.4812359550599</v>
      </c>
      <c r="U43" s="58">
        <v>-10.467193281773801</v>
      </c>
    </row>
    <row r="44" spans="1:21" ht="12" thickBot="1">
      <c r="A44" s="82"/>
      <c r="B44" s="69" t="s">
        <v>39</v>
      </c>
      <c r="C44" s="70"/>
      <c r="D44" s="56">
        <v>53468.44</v>
      </c>
      <c r="E44" s="59"/>
      <c r="F44" s="59"/>
      <c r="G44" s="56">
        <v>54920.59</v>
      </c>
      <c r="H44" s="57">
        <v>-2.6440903129409099</v>
      </c>
      <c r="I44" s="56">
        <v>5858.92</v>
      </c>
      <c r="J44" s="57">
        <v>10.9577163650183</v>
      </c>
      <c r="K44" s="56">
        <v>7139.44</v>
      </c>
      <c r="L44" s="57">
        <v>12.9995690140984</v>
      </c>
      <c r="M44" s="57">
        <v>-0.17935860515670701</v>
      </c>
      <c r="N44" s="56">
        <v>688561.19</v>
      </c>
      <c r="O44" s="56">
        <v>16315870.68</v>
      </c>
      <c r="P44" s="56">
        <v>62</v>
      </c>
      <c r="Q44" s="56">
        <v>69</v>
      </c>
      <c r="R44" s="57">
        <v>-10.144927536231901</v>
      </c>
      <c r="S44" s="56">
        <v>862.39419354838697</v>
      </c>
      <c r="T44" s="56">
        <v>1024.03188405797</v>
      </c>
      <c r="U44" s="58">
        <v>-18.742901067609601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13660.6134</v>
      </c>
      <c r="E46" s="62"/>
      <c r="F46" s="62"/>
      <c r="G46" s="61">
        <v>110920.10249999999</v>
      </c>
      <c r="H46" s="63">
        <v>-87.684276256416197</v>
      </c>
      <c r="I46" s="61">
        <v>590.48850000000004</v>
      </c>
      <c r="J46" s="63">
        <v>4.32256211862346</v>
      </c>
      <c r="K46" s="61">
        <v>5278.2619999999997</v>
      </c>
      <c r="L46" s="63">
        <v>4.7586162300922901</v>
      </c>
      <c r="M46" s="63">
        <v>-0.88812823236133398</v>
      </c>
      <c r="N46" s="61">
        <v>130259.8956</v>
      </c>
      <c r="O46" s="61">
        <v>5468409.1133000003</v>
      </c>
      <c r="P46" s="61">
        <v>10</v>
      </c>
      <c r="Q46" s="61">
        <v>13</v>
      </c>
      <c r="R46" s="63">
        <v>-23.076923076923102</v>
      </c>
      <c r="S46" s="61">
        <v>1366.06134</v>
      </c>
      <c r="T46" s="61">
        <v>1348.55213076923</v>
      </c>
      <c r="U46" s="64">
        <v>1.28172935709967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226690</v>
      </c>
      <c r="D2" s="37">
        <v>940290.84137179505</v>
      </c>
      <c r="E2" s="37">
        <v>746432.76078974397</v>
      </c>
      <c r="F2" s="37">
        <v>193858.08058205101</v>
      </c>
      <c r="G2" s="37">
        <v>746432.76078974397</v>
      </c>
      <c r="H2" s="37">
        <v>0.20616821099653701</v>
      </c>
    </row>
    <row r="3" spans="1:8">
      <c r="A3" s="37">
        <v>2</v>
      </c>
      <c r="B3" s="37">
        <v>13</v>
      </c>
      <c r="C3" s="37">
        <v>17048</v>
      </c>
      <c r="D3" s="37">
        <v>136218.49766153799</v>
      </c>
      <c r="E3" s="37">
        <v>108749.81891453</v>
      </c>
      <c r="F3" s="37">
        <v>27468.6787470085</v>
      </c>
      <c r="G3" s="37">
        <v>108749.81891453</v>
      </c>
      <c r="H3" s="37">
        <v>0.20165160546154201</v>
      </c>
    </row>
    <row r="4" spans="1:8">
      <c r="A4" s="37">
        <v>3</v>
      </c>
      <c r="B4" s="37">
        <v>14</v>
      </c>
      <c r="C4" s="37">
        <v>142235</v>
      </c>
      <c r="D4" s="37">
        <v>190103.20458025101</v>
      </c>
      <c r="E4" s="37">
        <v>135890.342666899</v>
      </c>
      <c r="F4" s="37">
        <v>54212.861913352099</v>
      </c>
      <c r="G4" s="37">
        <v>135890.342666899</v>
      </c>
      <c r="H4" s="37">
        <v>0.28517594973243299</v>
      </c>
    </row>
    <row r="5" spans="1:8">
      <c r="A5" s="37">
        <v>4</v>
      </c>
      <c r="B5" s="37">
        <v>15</v>
      </c>
      <c r="C5" s="37">
        <v>11309</v>
      </c>
      <c r="D5" s="37">
        <v>82321.090968663499</v>
      </c>
      <c r="E5" s="37">
        <v>71119.024281597507</v>
      </c>
      <c r="F5" s="37">
        <v>11202.066687066001</v>
      </c>
      <c r="G5" s="37">
        <v>71119.024281597507</v>
      </c>
      <c r="H5" s="37">
        <v>0.136077723888891</v>
      </c>
    </row>
    <row r="6" spans="1:8">
      <c r="A6" s="37">
        <v>5</v>
      </c>
      <c r="B6" s="37">
        <v>16</v>
      </c>
      <c r="C6" s="37">
        <v>6656</v>
      </c>
      <c r="D6" s="37">
        <v>295389.31265726499</v>
      </c>
      <c r="E6" s="37">
        <v>253659.04849743599</v>
      </c>
      <c r="F6" s="37">
        <v>41730.264159829101</v>
      </c>
      <c r="G6" s="37">
        <v>253659.04849743599</v>
      </c>
      <c r="H6" s="37">
        <v>0.14127208525058599</v>
      </c>
    </row>
    <row r="7" spans="1:8">
      <c r="A7" s="37">
        <v>6</v>
      </c>
      <c r="B7" s="37">
        <v>17</v>
      </c>
      <c r="C7" s="37">
        <v>43516</v>
      </c>
      <c r="D7" s="37">
        <v>350347.74813504302</v>
      </c>
      <c r="E7" s="37">
        <v>265499.57699829002</v>
      </c>
      <c r="F7" s="37">
        <v>84848.171136752106</v>
      </c>
      <c r="G7" s="37">
        <v>265499.57699829002</v>
      </c>
      <c r="H7" s="37">
        <v>0.242182721562826</v>
      </c>
    </row>
    <row r="8" spans="1:8">
      <c r="A8" s="37">
        <v>7</v>
      </c>
      <c r="B8" s="37">
        <v>18</v>
      </c>
      <c r="C8" s="37">
        <v>64727</v>
      </c>
      <c r="D8" s="37">
        <v>165056.242154701</v>
      </c>
      <c r="E8" s="37">
        <v>131329.79988376101</v>
      </c>
      <c r="F8" s="37">
        <v>33726.442270940199</v>
      </c>
      <c r="G8" s="37">
        <v>131329.79988376101</v>
      </c>
      <c r="H8" s="37">
        <v>0.20433303115752299</v>
      </c>
    </row>
    <row r="9" spans="1:8">
      <c r="A9" s="37">
        <v>8</v>
      </c>
      <c r="B9" s="37">
        <v>19</v>
      </c>
      <c r="C9" s="37">
        <v>22707</v>
      </c>
      <c r="D9" s="37">
        <v>138634.25545555601</v>
      </c>
      <c r="E9" s="37">
        <v>127082.307237607</v>
      </c>
      <c r="F9" s="37">
        <v>11551.9482179487</v>
      </c>
      <c r="G9" s="37">
        <v>127082.307237607</v>
      </c>
      <c r="H9" s="37">
        <v>8.3326795242551904E-2</v>
      </c>
    </row>
    <row r="10" spans="1:8">
      <c r="A10" s="37">
        <v>9</v>
      </c>
      <c r="B10" s="37">
        <v>21</v>
      </c>
      <c r="C10" s="37">
        <v>368618</v>
      </c>
      <c r="D10" s="37">
        <v>1296768.77412222</v>
      </c>
      <c r="E10" s="37">
        <v>1262382.3783333299</v>
      </c>
      <c r="F10" s="37">
        <v>34386.395788888898</v>
      </c>
      <c r="G10" s="37">
        <v>1262382.3783333299</v>
      </c>
      <c r="H10" s="37">
        <v>2.6516983193218002E-2</v>
      </c>
    </row>
    <row r="11" spans="1:8">
      <c r="A11" s="37">
        <v>10</v>
      </c>
      <c r="B11" s="37">
        <v>22</v>
      </c>
      <c r="C11" s="37">
        <v>86766</v>
      </c>
      <c r="D11" s="37">
        <v>667026.48268632498</v>
      </c>
      <c r="E11" s="37">
        <v>616139.38165128196</v>
      </c>
      <c r="F11" s="37">
        <v>50887.101035042702</v>
      </c>
      <c r="G11" s="37">
        <v>616139.38165128196</v>
      </c>
      <c r="H11" s="37">
        <v>7.6289476289013905E-2</v>
      </c>
    </row>
    <row r="12" spans="1:8">
      <c r="A12" s="37">
        <v>11</v>
      </c>
      <c r="B12" s="37">
        <v>23</v>
      </c>
      <c r="C12" s="37">
        <v>291388.59299999999</v>
      </c>
      <c r="D12" s="37">
        <v>2072720.4021743599</v>
      </c>
      <c r="E12" s="37">
        <v>1765400.2038640999</v>
      </c>
      <c r="F12" s="37">
        <v>307320.198310256</v>
      </c>
      <c r="G12" s="37">
        <v>1765400.2038640999</v>
      </c>
      <c r="H12" s="37">
        <v>0.14826900820191</v>
      </c>
    </row>
    <row r="13" spans="1:8">
      <c r="A13" s="37">
        <v>12</v>
      </c>
      <c r="B13" s="37">
        <v>24</v>
      </c>
      <c r="C13" s="37">
        <v>17387</v>
      </c>
      <c r="D13" s="37">
        <v>459312.62560341897</v>
      </c>
      <c r="E13" s="37">
        <v>428134.24160854699</v>
      </c>
      <c r="F13" s="37">
        <v>31178.383994871801</v>
      </c>
      <c r="G13" s="37">
        <v>428134.24160854699</v>
      </c>
      <c r="H13" s="37">
        <v>6.7880528983742597E-2</v>
      </c>
    </row>
    <row r="14" spans="1:8">
      <c r="A14" s="37">
        <v>13</v>
      </c>
      <c r="B14" s="37">
        <v>25</v>
      </c>
      <c r="C14" s="37">
        <v>106196</v>
      </c>
      <c r="D14" s="37">
        <v>1163071.2973</v>
      </c>
      <c r="E14" s="37">
        <v>1041996.282</v>
      </c>
      <c r="F14" s="37">
        <v>121075.0153</v>
      </c>
      <c r="G14" s="37">
        <v>1041996.282</v>
      </c>
      <c r="H14" s="37">
        <v>0.104099392342557</v>
      </c>
    </row>
    <row r="15" spans="1:8">
      <c r="A15" s="37">
        <v>14</v>
      </c>
      <c r="B15" s="37">
        <v>26</v>
      </c>
      <c r="C15" s="37">
        <v>99437</v>
      </c>
      <c r="D15" s="37">
        <v>446612.721349784</v>
      </c>
      <c r="E15" s="37">
        <v>387416.46568733797</v>
      </c>
      <c r="F15" s="37">
        <v>59196.255662446099</v>
      </c>
      <c r="G15" s="37">
        <v>387416.46568733797</v>
      </c>
      <c r="H15" s="37">
        <v>0.13254493845033999</v>
      </c>
    </row>
    <row r="16" spans="1:8">
      <c r="A16" s="37">
        <v>15</v>
      </c>
      <c r="B16" s="37">
        <v>27</v>
      </c>
      <c r="C16" s="37">
        <v>234710.68900000001</v>
      </c>
      <c r="D16" s="37">
        <v>1743386.38074307</v>
      </c>
      <c r="E16" s="37">
        <v>1647759.78503805</v>
      </c>
      <c r="F16" s="37">
        <v>95626.595705014697</v>
      </c>
      <c r="G16" s="37">
        <v>1647759.78503805</v>
      </c>
      <c r="H16" s="37">
        <v>5.4851062714082202E-2</v>
      </c>
    </row>
    <row r="17" spans="1:8">
      <c r="A17" s="37">
        <v>16</v>
      </c>
      <c r="B17" s="37">
        <v>29</v>
      </c>
      <c r="C17" s="37">
        <v>293328</v>
      </c>
      <c r="D17" s="37">
        <v>3215085.4350111098</v>
      </c>
      <c r="E17" s="37">
        <v>2897853.34781026</v>
      </c>
      <c r="F17" s="37">
        <v>317232.08720085502</v>
      </c>
      <c r="G17" s="37">
        <v>2897853.34781026</v>
      </c>
      <c r="H17" s="37">
        <v>9.86698778658609E-2</v>
      </c>
    </row>
    <row r="18" spans="1:8">
      <c r="A18" s="37">
        <v>17</v>
      </c>
      <c r="B18" s="37">
        <v>31</v>
      </c>
      <c r="C18" s="37">
        <v>39629.273999999998</v>
      </c>
      <c r="D18" s="37">
        <v>336030.43936049502</v>
      </c>
      <c r="E18" s="37">
        <v>281984.81091121299</v>
      </c>
      <c r="F18" s="37">
        <v>54045.628449281299</v>
      </c>
      <c r="G18" s="37">
        <v>281984.81091121299</v>
      </c>
      <c r="H18" s="37">
        <v>0.16083551404490801</v>
      </c>
    </row>
    <row r="19" spans="1:8">
      <c r="A19" s="37">
        <v>18</v>
      </c>
      <c r="B19" s="37">
        <v>32</v>
      </c>
      <c r="C19" s="37">
        <v>20096.785</v>
      </c>
      <c r="D19" s="37">
        <v>373612.708201006</v>
      </c>
      <c r="E19" s="37">
        <v>342086.27681351802</v>
      </c>
      <c r="F19" s="37">
        <v>31526.431387487599</v>
      </c>
      <c r="G19" s="37">
        <v>342086.27681351802</v>
      </c>
      <c r="H19" s="37">
        <v>8.4382652665353497E-2</v>
      </c>
    </row>
    <row r="20" spans="1:8">
      <c r="A20" s="37">
        <v>19</v>
      </c>
      <c r="B20" s="37">
        <v>33</v>
      </c>
      <c r="C20" s="37">
        <v>68090.938999999998</v>
      </c>
      <c r="D20" s="37">
        <v>803550.300359549</v>
      </c>
      <c r="E20" s="37">
        <v>638656.930276889</v>
      </c>
      <c r="F20" s="37">
        <v>164893.37008266</v>
      </c>
      <c r="G20" s="37">
        <v>638656.930276889</v>
      </c>
      <c r="H20" s="37">
        <v>0.20520603378391999</v>
      </c>
    </row>
    <row r="21" spans="1:8">
      <c r="A21" s="37">
        <v>20</v>
      </c>
      <c r="B21" s="37">
        <v>34</v>
      </c>
      <c r="C21" s="37">
        <v>42654.917000000001</v>
      </c>
      <c r="D21" s="37">
        <v>250380.26514252301</v>
      </c>
      <c r="E21" s="37">
        <v>183751.94788368299</v>
      </c>
      <c r="F21" s="37">
        <v>66628.317258839801</v>
      </c>
      <c r="G21" s="37">
        <v>183751.94788368299</v>
      </c>
      <c r="H21" s="37">
        <v>0.26610850188577401</v>
      </c>
    </row>
    <row r="22" spans="1:8">
      <c r="A22" s="37">
        <v>21</v>
      </c>
      <c r="B22" s="37">
        <v>35</v>
      </c>
      <c r="C22" s="37">
        <v>32232.075000000001</v>
      </c>
      <c r="D22" s="37">
        <v>1058020.8987920401</v>
      </c>
      <c r="E22" s="37">
        <v>984760.77753185795</v>
      </c>
      <c r="F22" s="37">
        <v>73260.121260176995</v>
      </c>
      <c r="G22" s="37">
        <v>984760.77753185795</v>
      </c>
      <c r="H22" s="37">
        <v>6.9242603188481106E-2</v>
      </c>
    </row>
    <row r="23" spans="1:8">
      <c r="A23" s="37">
        <v>22</v>
      </c>
      <c r="B23" s="37">
        <v>36</v>
      </c>
      <c r="C23" s="37">
        <v>147491.58300000001</v>
      </c>
      <c r="D23" s="37">
        <v>650127.31547256606</v>
      </c>
      <c r="E23" s="37">
        <v>535638.21652822697</v>
      </c>
      <c r="F23" s="37">
        <v>114489.098944339</v>
      </c>
      <c r="G23" s="37">
        <v>535638.21652822697</v>
      </c>
      <c r="H23" s="37">
        <v>0.176102582093661</v>
      </c>
    </row>
    <row r="24" spans="1:8">
      <c r="A24" s="37">
        <v>23</v>
      </c>
      <c r="B24" s="37">
        <v>37</v>
      </c>
      <c r="C24" s="37">
        <v>173058.58199999999</v>
      </c>
      <c r="D24" s="37">
        <v>1279899.68520619</v>
      </c>
      <c r="E24" s="37">
        <v>1117839.9142024601</v>
      </c>
      <c r="F24" s="37">
        <v>162059.771003737</v>
      </c>
      <c r="G24" s="37">
        <v>1117839.9142024601</v>
      </c>
      <c r="H24" s="37">
        <v>0.126619119355146</v>
      </c>
    </row>
    <row r="25" spans="1:8">
      <c r="A25" s="37">
        <v>24</v>
      </c>
      <c r="B25" s="37">
        <v>38</v>
      </c>
      <c r="C25" s="37">
        <v>212608.66200000001</v>
      </c>
      <c r="D25" s="37">
        <v>957466.74711238896</v>
      </c>
      <c r="E25" s="37">
        <v>933644.50240531005</v>
      </c>
      <c r="F25" s="37">
        <v>23822.244707079601</v>
      </c>
      <c r="G25" s="37">
        <v>933644.50240531005</v>
      </c>
      <c r="H25" s="37">
        <v>2.4880493008164299E-2</v>
      </c>
    </row>
    <row r="26" spans="1:8">
      <c r="A26" s="37">
        <v>25</v>
      </c>
      <c r="B26" s="37">
        <v>39</v>
      </c>
      <c r="C26" s="37">
        <v>73835.093999999997</v>
      </c>
      <c r="D26" s="37">
        <v>127573.130769443</v>
      </c>
      <c r="E26" s="37">
        <v>99379.155988112005</v>
      </c>
      <c r="F26" s="37">
        <v>28193.974781330598</v>
      </c>
      <c r="G26" s="37">
        <v>99379.155988112005</v>
      </c>
      <c r="H26" s="37">
        <v>0.22100245256412501</v>
      </c>
    </row>
    <row r="27" spans="1:8">
      <c r="A27" s="37">
        <v>26</v>
      </c>
      <c r="B27" s="37">
        <v>42</v>
      </c>
      <c r="C27" s="37">
        <v>9383.4150000000009</v>
      </c>
      <c r="D27" s="37">
        <v>195400.87969999999</v>
      </c>
      <c r="E27" s="37">
        <v>165414.01300000001</v>
      </c>
      <c r="F27" s="37">
        <v>29986.866699999999</v>
      </c>
      <c r="G27" s="37">
        <v>165414.01300000001</v>
      </c>
      <c r="H27" s="37">
        <v>0.15346331473041</v>
      </c>
    </row>
    <row r="28" spans="1:8">
      <c r="A28" s="37">
        <v>27</v>
      </c>
      <c r="B28" s="37">
        <v>75</v>
      </c>
      <c r="C28" s="37">
        <v>111</v>
      </c>
      <c r="D28" s="37">
        <v>48947.863247863199</v>
      </c>
      <c r="E28" s="37">
        <v>45098.512820512798</v>
      </c>
      <c r="F28" s="37">
        <v>3763.88034188034</v>
      </c>
      <c r="G28" s="37">
        <v>45098.512820512798</v>
      </c>
      <c r="H28" s="37">
        <v>7.7030208679529102E-2</v>
      </c>
    </row>
    <row r="29" spans="1:8">
      <c r="A29" s="37">
        <v>28</v>
      </c>
      <c r="B29" s="37">
        <v>76</v>
      </c>
      <c r="C29" s="37">
        <v>2893</v>
      </c>
      <c r="D29" s="37">
        <v>549315.68724529899</v>
      </c>
      <c r="E29" s="37">
        <v>523595.47351025598</v>
      </c>
      <c r="F29" s="37">
        <v>24087.7351025641</v>
      </c>
      <c r="G29" s="37">
        <v>523595.47351025598</v>
      </c>
      <c r="H29" s="37">
        <v>4.3981145895587798E-2</v>
      </c>
    </row>
    <row r="30" spans="1:8">
      <c r="A30" s="37">
        <v>29</v>
      </c>
      <c r="B30" s="37">
        <v>99</v>
      </c>
      <c r="C30" s="37">
        <v>8</v>
      </c>
      <c r="D30" s="37">
        <v>13660.613493684299</v>
      </c>
      <c r="E30" s="37">
        <v>13070.125201573301</v>
      </c>
      <c r="F30" s="37">
        <v>590.48829211103498</v>
      </c>
      <c r="G30" s="37">
        <v>13070.125201573301</v>
      </c>
      <c r="H30" s="37">
        <v>4.3225605671665897E-2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132</v>
      </c>
      <c r="D34" s="34">
        <v>187726.55</v>
      </c>
      <c r="E34" s="34">
        <v>240909.59</v>
      </c>
      <c r="F34" s="30"/>
      <c r="G34" s="30"/>
      <c r="H34" s="30"/>
    </row>
    <row r="35" spans="1:8">
      <c r="A35" s="30"/>
      <c r="B35" s="33">
        <v>71</v>
      </c>
      <c r="C35" s="34">
        <v>123</v>
      </c>
      <c r="D35" s="34">
        <v>255419.75</v>
      </c>
      <c r="E35" s="34">
        <v>275995.28999999998</v>
      </c>
      <c r="F35" s="30"/>
      <c r="G35" s="30"/>
      <c r="H35" s="30"/>
    </row>
    <row r="36" spans="1:8">
      <c r="A36" s="30"/>
      <c r="B36" s="33">
        <v>72</v>
      </c>
      <c r="C36" s="34">
        <v>335</v>
      </c>
      <c r="D36" s="34">
        <v>939811.11</v>
      </c>
      <c r="E36" s="34">
        <v>984572.2</v>
      </c>
      <c r="F36" s="30"/>
      <c r="G36" s="30"/>
      <c r="H36" s="30"/>
    </row>
    <row r="37" spans="1:8">
      <c r="A37" s="30"/>
      <c r="B37" s="33">
        <v>73</v>
      </c>
      <c r="C37" s="34">
        <v>209</v>
      </c>
      <c r="D37" s="34">
        <v>322715.78999999998</v>
      </c>
      <c r="E37" s="34">
        <v>397502.98</v>
      </c>
      <c r="F37" s="30"/>
      <c r="G37" s="30"/>
      <c r="H37" s="30"/>
    </row>
    <row r="38" spans="1:8">
      <c r="A38" s="30"/>
      <c r="B38" s="33">
        <v>77</v>
      </c>
      <c r="C38" s="34">
        <v>107</v>
      </c>
      <c r="D38" s="34">
        <v>126051.41</v>
      </c>
      <c r="E38" s="34">
        <v>145567.39000000001</v>
      </c>
      <c r="F38" s="30"/>
      <c r="G38" s="30"/>
      <c r="H38" s="30"/>
    </row>
    <row r="39" spans="1:8">
      <c r="A39" s="30"/>
      <c r="B39" s="33">
        <v>78</v>
      </c>
      <c r="C39" s="34">
        <v>54</v>
      </c>
      <c r="D39" s="34">
        <v>53468.44</v>
      </c>
      <c r="E39" s="34">
        <v>47609.52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2016-07-11T00:52:43Z</dcterms:modified>
</cp:coreProperties>
</file>