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<sst xmlns="http://schemas.openxmlformats.org/spreadsheetml/2006/main" count="120" uniqueCount="79">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</sst>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16918080.485099997</v>
      </c>
      <c r="F3" s="25">
        <f>RA!I7</f>
        <v>1860774.6898000001</v>
      </c>
      <c r="G3" s="16">
        <f>SUM(G4:G42)</f>
        <v>15057305.795299998</v>
      </c>
      <c r="H3" s="27">
        <f>RA!J7</f>
        <v>10.998734114303399</v>
      </c>
      <c r="I3" s="20">
        <f>SUM(I4:I42)</f>
        <v>16918085.556267317</v>
      </c>
      <c r="J3" s="21">
        <f>SUM(J4:J42)</f>
        <v>15057305.734287381</v>
      </c>
      <c r="K3" s="22">
        <f>E3-I3</f>
        <v>-5.0711673200130463</v>
      </c>
      <c r="L3" s="22">
        <f>G3-J3</f>
        <v>6.1012616381049156E-2</v>
      </c>
    </row>
    <row r="4" spans="1:13">
      <c r="A4" s="68">
        <f>RA!A8</f>
        <v>42564</v>
      </c>
      <c r="B4" s="12">
        <v>12</v>
      </c>
      <c r="C4" s="66" t="s">
        <v>6</v>
      </c>
      <c r="D4" s="66"/>
      <c r="E4" s="15">
        <f>VLOOKUP(C4,RA!B8:D35,3,0)</f>
        <v>671789.92810000002</v>
      </c>
      <c r="F4" s="25">
        <f>VLOOKUP(C4,RA!B8:I38,8,0)</f>
        <v>148084.79749999999</v>
      </c>
      <c r="G4" s="16">
        <f t="shared" ref="G4:G42" si="0">E4-F4</f>
        <v>523705.13060000003</v>
      </c>
      <c r="H4" s="27">
        <f>RA!J8</f>
        <v>22.043319095125899</v>
      </c>
      <c r="I4" s="20">
        <f>VLOOKUP(B4,RMS!B:D,3,FALSE)</f>
        <v>671790.66921794903</v>
      </c>
      <c r="J4" s="21">
        <f>VLOOKUP(B4,RMS!B:E,4,FALSE)</f>
        <v>523705.14098632499</v>
      </c>
      <c r="K4" s="22">
        <f t="shared" ref="K4:K42" si="1">E4-I4</f>
        <v>-0.74111794901546091</v>
      </c>
      <c r="L4" s="22">
        <f t="shared" ref="L4:L42" si="2">G4-J4</f>
        <v>-1.038632495328784E-2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102256.8504</v>
      </c>
      <c r="F5" s="25">
        <f>VLOOKUP(C5,RA!B9:I39,8,0)</f>
        <v>20817.067299999999</v>
      </c>
      <c r="G5" s="16">
        <f t="shared" si="0"/>
        <v>81439.783100000001</v>
      </c>
      <c r="H5" s="27">
        <f>RA!J9</f>
        <v>20.357626133182801</v>
      </c>
      <c r="I5" s="20">
        <f>VLOOKUP(B5,RMS!B:D,3,FALSE)</f>
        <v>102256.88779316199</v>
      </c>
      <c r="J5" s="21">
        <f>VLOOKUP(B5,RMS!B:E,4,FALSE)</f>
        <v>81439.794707692301</v>
      </c>
      <c r="K5" s="22">
        <f t="shared" si="1"/>
        <v>-3.739316199789755E-2</v>
      </c>
      <c r="L5" s="22">
        <f t="shared" si="2"/>
        <v>-1.1607692300458439E-2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143663.69200000001</v>
      </c>
      <c r="F6" s="25">
        <f>VLOOKUP(C6,RA!B10:I40,8,0)</f>
        <v>42032.399400000002</v>
      </c>
      <c r="G6" s="16">
        <f t="shared" si="0"/>
        <v>101631.29260000002</v>
      </c>
      <c r="H6" s="27">
        <f>RA!J10</f>
        <v>29.257496319946998</v>
      </c>
      <c r="I6" s="20">
        <f>VLOOKUP(B6,RMS!B:D,3,FALSE)</f>
        <v>143665.962702352</v>
      </c>
      <c r="J6" s="21">
        <f>VLOOKUP(B6,RMS!B:E,4,FALSE)</f>
        <v>101631.29146628801</v>
      </c>
      <c r="K6" s="22">
        <f>E6-I6</f>
        <v>-2.2707023519906215</v>
      </c>
      <c r="L6" s="22">
        <f t="shared" si="2"/>
        <v>1.1337120085954666E-3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59204.730499999998</v>
      </c>
      <c r="F7" s="25">
        <f>VLOOKUP(C7,RA!B11:I41,8,0)</f>
        <v>8798.4730999999992</v>
      </c>
      <c r="G7" s="16">
        <f t="shared" si="0"/>
        <v>50406.257400000002</v>
      </c>
      <c r="H7" s="27">
        <f>RA!J11</f>
        <v>14.8610981347175</v>
      </c>
      <c r="I7" s="20">
        <f>VLOOKUP(B7,RMS!B:D,3,FALSE)</f>
        <v>59204.785156009399</v>
      </c>
      <c r="J7" s="21">
        <f>VLOOKUP(B7,RMS!B:E,4,FALSE)</f>
        <v>50406.257120021197</v>
      </c>
      <c r="K7" s="22">
        <f t="shared" si="1"/>
        <v>-5.4656009400787298E-2</v>
      </c>
      <c r="L7" s="22">
        <f t="shared" si="2"/>
        <v>2.7997880533803254E-4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198963.4265</v>
      </c>
      <c r="F8" s="25">
        <f>VLOOKUP(C8,RA!B12:I42,8,0)</f>
        <v>33314.675799999997</v>
      </c>
      <c r="G8" s="16">
        <f t="shared" si="0"/>
        <v>165648.7507</v>
      </c>
      <c r="H8" s="27">
        <f>RA!J12</f>
        <v>16.7441204577365</v>
      </c>
      <c r="I8" s="20">
        <f>VLOOKUP(B8,RMS!B:D,3,FALSE)</f>
        <v>198963.43575042699</v>
      </c>
      <c r="J8" s="21">
        <f>VLOOKUP(B8,RMS!B:E,4,FALSE)</f>
        <v>165648.75218888899</v>
      </c>
      <c r="K8" s="22">
        <f t="shared" si="1"/>
        <v>-9.2504269850905985E-3</v>
      </c>
      <c r="L8" s="22">
        <f t="shared" si="2"/>
        <v>-1.4888889854773879E-3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280772.20909999998</v>
      </c>
      <c r="F9" s="25">
        <f>VLOOKUP(C9,RA!B13:I43,8,0)</f>
        <v>72712.871599999999</v>
      </c>
      <c r="G9" s="16">
        <f t="shared" si="0"/>
        <v>208059.33749999997</v>
      </c>
      <c r="H9" s="27">
        <f>RA!J13</f>
        <v>25.897460376537001</v>
      </c>
      <c r="I9" s="20">
        <f>VLOOKUP(B9,RMS!B:D,3,FALSE)</f>
        <v>280772.37345897401</v>
      </c>
      <c r="J9" s="21">
        <f>VLOOKUP(B9,RMS!B:E,4,FALSE)</f>
        <v>208059.33718717899</v>
      </c>
      <c r="K9" s="22">
        <f t="shared" si="1"/>
        <v>-0.16435897402698174</v>
      </c>
      <c r="L9" s="22">
        <f t="shared" si="2"/>
        <v>3.1282097916118801E-4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129874.6369</v>
      </c>
      <c r="F10" s="25">
        <f>VLOOKUP(C10,RA!B14:I43,8,0)</f>
        <v>26564.016800000001</v>
      </c>
      <c r="G10" s="16">
        <f t="shared" si="0"/>
        <v>103310.6201</v>
      </c>
      <c r="H10" s="27">
        <f>RA!J14</f>
        <v>20.4535831121927</v>
      </c>
      <c r="I10" s="20">
        <f>VLOOKUP(B10,RMS!B:D,3,FALSE)</f>
        <v>129874.641662393</v>
      </c>
      <c r="J10" s="21">
        <f>VLOOKUP(B10,RMS!B:E,4,FALSE)</f>
        <v>103310.612550427</v>
      </c>
      <c r="K10" s="22">
        <f t="shared" si="1"/>
        <v>-4.7623930004192516E-3</v>
      </c>
      <c r="L10" s="22">
        <f t="shared" si="2"/>
        <v>7.5495729979593307E-3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106000.8749</v>
      </c>
      <c r="F11" s="25">
        <f>VLOOKUP(C11,RA!B15:I44,8,0)</f>
        <v>10492.538500000001</v>
      </c>
      <c r="G11" s="16">
        <f t="shared" si="0"/>
        <v>95508.3364</v>
      </c>
      <c r="H11" s="27">
        <f>RA!J15</f>
        <v>9.8985395261110298</v>
      </c>
      <c r="I11" s="20">
        <f>VLOOKUP(B11,RMS!B:D,3,FALSE)</f>
        <v>106000.920396581</v>
      </c>
      <c r="J11" s="21">
        <f>VLOOKUP(B11,RMS!B:E,4,FALSE)</f>
        <v>95508.336697435894</v>
      </c>
      <c r="K11" s="22">
        <f t="shared" si="1"/>
        <v>-4.5496581005863845E-2</v>
      </c>
      <c r="L11" s="22">
        <f t="shared" si="2"/>
        <v>-2.9743589402642101E-4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975537.72219999996</v>
      </c>
      <c r="F12" s="25">
        <f>VLOOKUP(C12,RA!B16:I45,8,0)</f>
        <v>30289.374299999999</v>
      </c>
      <c r="G12" s="16">
        <f t="shared" si="0"/>
        <v>945248.34789999994</v>
      </c>
      <c r="H12" s="27">
        <f>RA!J16</f>
        <v>3.10489011451986</v>
      </c>
      <c r="I12" s="20">
        <f>VLOOKUP(B12,RMS!B:D,3,FALSE)</f>
        <v>975536.49905555602</v>
      </c>
      <c r="J12" s="21">
        <f>VLOOKUP(B12,RMS!B:E,4,FALSE)</f>
        <v>945248.34813333303</v>
      </c>
      <c r="K12" s="22">
        <f t="shared" si="1"/>
        <v>1.2231444439385086</v>
      </c>
      <c r="L12" s="22">
        <f t="shared" si="2"/>
        <v>-2.3333309218287468E-4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451697.82419999997</v>
      </c>
      <c r="F13" s="25">
        <f>VLOOKUP(C13,RA!B17:I46,8,0)</f>
        <v>50733.134700000002</v>
      </c>
      <c r="G13" s="16">
        <f t="shared" si="0"/>
        <v>400964.68949999998</v>
      </c>
      <c r="H13" s="27">
        <f>RA!J17</f>
        <v>11.2316535484432</v>
      </c>
      <c r="I13" s="20">
        <f>VLOOKUP(B13,RMS!B:D,3,FALSE)</f>
        <v>451697.83429316198</v>
      </c>
      <c r="J13" s="21">
        <f>VLOOKUP(B13,RMS!B:E,4,FALSE)</f>
        <v>400964.68862564099</v>
      </c>
      <c r="K13" s="22">
        <f t="shared" si="1"/>
        <v>-1.00931620108895E-2</v>
      </c>
      <c r="L13" s="22">
        <f t="shared" si="2"/>
        <v>8.7435898603871465E-4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1772296.5015</v>
      </c>
      <c r="F14" s="25">
        <f>VLOOKUP(C14,RA!B18:I47,8,0)</f>
        <v>268257.69290000002</v>
      </c>
      <c r="G14" s="16">
        <f t="shared" si="0"/>
        <v>1504038.8086000001</v>
      </c>
      <c r="H14" s="27">
        <f>RA!J18</f>
        <v>15.136163315390901</v>
      </c>
      <c r="I14" s="20">
        <f>VLOOKUP(B14,RMS!B:D,3,FALSE)</f>
        <v>1772296.2263102599</v>
      </c>
      <c r="J14" s="21">
        <f>VLOOKUP(B14,RMS!B:E,4,FALSE)</f>
        <v>1504038.78841795</v>
      </c>
      <c r="K14" s="22">
        <f t="shared" si="1"/>
        <v>0.2751897401176393</v>
      </c>
      <c r="L14" s="22">
        <f t="shared" si="2"/>
        <v>2.0182050066068769E-2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462430.41869999998</v>
      </c>
      <c r="F15" s="25">
        <f>VLOOKUP(C15,RA!B19:I48,8,0)</f>
        <v>23972.051800000001</v>
      </c>
      <c r="G15" s="16">
        <f t="shared" si="0"/>
        <v>438458.36689999996</v>
      </c>
      <c r="H15" s="27">
        <f>RA!J19</f>
        <v>5.1839262363819101</v>
      </c>
      <c r="I15" s="20">
        <f>VLOOKUP(B15,RMS!B:D,3,FALSE)</f>
        <v>462430.42942564102</v>
      </c>
      <c r="J15" s="21">
        <f>VLOOKUP(B15,RMS!B:E,4,FALSE)</f>
        <v>438458.36756410298</v>
      </c>
      <c r="K15" s="22">
        <f t="shared" si="1"/>
        <v>-1.0725641041062772E-2</v>
      </c>
      <c r="L15" s="22">
        <f t="shared" si="2"/>
        <v>-6.6410301951691508E-4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918171.28810000001</v>
      </c>
      <c r="F16" s="25">
        <f>VLOOKUP(C16,RA!B20:I49,8,0)</f>
        <v>106041.82</v>
      </c>
      <c r="G16" s="16">
        <f t="shared" si="0"/>
        <v>812129.46809999994</v>
      </c>
      <c r="H16" s="27">
        <f>RA!J20</f>
        <v>11.5492415603014</v>
      </c>
      <c r="I16" s="20">
        <f>VLOOKUP(B16,RMS!B:D,3,FALSE)</f>
        <v>918171.27390000003</v>
      </c>
      <c r="J16" s="21">
        <f>VLOOKUP(B16,RMS!B:E,4,FALSE)</f>
        <v>812129.46810000006</v>
      </c>
      <c r="K16" s="22">
        <f t="shared" si="1"/>
        <v>1.4199999975971878E-2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367290.82699999999</v>
      </c>
      <c r="F17" s="25">
        <f>VLOOKUP(C17,RA!B21:I50,8,0)</f>
        <v>49133.316899999998</v>
      </c>
      <c r="G17" s="16">
        <f t="shared" si="0"/>
        <v>318157.51010000001</v>
      </c>
      <c r="H17" s="27">
        <f>RA!J21</f>
        <v>13.3772240655496</v>
      </c>
      <c r="I17" s="20">
        <f>VLOOKUP(B17,RMS!B:D,3,FALSE)</f>
        <v>367290.04873722099</v>
      </c>
      <c r="J17" s="21">
        <f>VLOOKUP(B17,RMS!B:E,4,FALSE)</f>
        <v>318157.51015291602</v>
      </c>
      <c r="K17" s="22">
        <f t="shared" si="1"/>
        <v>0.77826277900021523</v>
      </c>
      <c r="L17" s="22">
        <f t="shared" si="2"/>
        <v>-5.2916002459824085E-5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1403912.1528</v>
      </c>
      <c r="F18" s="25">
        <f>VLOOKUP(C18,RA!B22:I51,8,0)</f>
        <v>76981.329800000007</v>
      </c>
      <c r="G18" s="16">
        <f t="shared" si="0"/>
        <v>1326930.8230000001</v>
      </c>
      <c r="H18" s="27">
        <f>RA!J22</f>
        <v>5.4833437866084704</v>
      </c>
      <c r="I18" s="20">
        <f>VLOOKUP(B18,RMS!B:D,3,FALSE)</f>
        <v>1403913.3626564201</v>
      </c>
      <c r="J18" s="21">
        <f>VLOOKUP(B18,RMS!B:E,4,FALSE)</f>
        <v>1326930.82310547</v>
      </c>
      <c r="K18" s="22">
        <f t="shared" si="1"/>
        <v>-1.2098564200568944</v>
      </c>
      <c r="L18" s="22">
        <f t="shared" si="2"/>
        <v>-1.054699532687664E-4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2438771.179</v>
      </c>
      <c r="F19" s="25">
        <f>VLOOKUP(C19,RA!B23:I52,8,0)</f>
        <v>256051.02859999999</v>
      </c>
      <c r="G19" s="16">
        <f t="shared" si="0"/>
        <v>2182720.1504000002</v>
      </c>
      <c r="H19" s="27">
        <f>RA!J23</f>
        <v>10.4991821620998</v>
      </c>
      <c r="I19" s="20">
        <f>VLOOKUP(B19,RMS!B:D,3,FALSE)</f>
        <v>2438772.3002871801</v>
      </c>
      <c r="J19" s="21">
        <f>VLOOKUP(B19,RMS!B:E,4,FALSE)</f>
        <v>2182720.18376581</v>
      </c>
      <c r="K19" s="22">
        <f t="shared" si="1"/>
        <v>-1.1212871801108122</v>
      </c>
      <c r="L19" s="22">
        <f t="shared" si="2"/>
        <v>-3.3365809824317694E-2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285582.41269999999</v>
      </c>
      <c r="F20" s="25">
        <f>VLOOKUP(C20,RA!B24:I53,8,0)</f>
        <v>44922.452100000002</v>
      </c>
      <c r="G20" s="16">
        <f t="shared" si="0"/>
        <v>240659.96059999999</v>
      </c>
      <c r="H20" s="27">
        <f>RA!J24</f>
        <v>15.7301185585228</v>
      </c>
      <c r="I20" s="20">
        <f>VLOOKUP(B20,RMS!B:D,3,FALSE)</f>
        <v>285582.50390035502</v>
      </c>
      <c r="J20" s="21">
        <f>VLOOKUP(B20,RMS!B:E,4,FALSE)</f>
        <v>240659.959632452</v>
      </c>
      <c r="K20" s="22">
        <f t="shared" si="1"/>
        <v>-9.1200355032924563E-2</v>
      </c>
      <c r="L20" s="22">
        <f t="shared" si="2"/>
        <v>9.6754799596965313E-4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270730.14500000002</v>
      </c>
      <c r="F21" s="25">
        <f>VLOOKUP(C21,RA!B25:I54,8,0)</f>
        <v>23804.333200000001</v>
      </c>
      <c r="G21" s="16">
        <f t="shared" si="0"/>
        <v>246925.81180000002</v>
      </c>
      <c r="H21" s="27">
        <f>RA!J25</f>
        <v>8.7926422822253496</v>
      </c>
      <c r="I21" s="20">
        <f>VLOOKUP(B21,RMS!B:D,3,FALSE)</f>
        <v>270730.12297462398</v>
      </c>
      <c r="J21" s="21">
        <f>VLOOKUP(B21,RMS!B:E,4,FALSE)</f>
        <v>246925.81306278601</v>
      </c>
      <c r="K21" s="22">
        <f t="shared" si="1"/>
        <v>2.2025376034434885E-2</v>
      </c>
      <c r="L21" s="22">
        <f t="shared" si="2"/>
        <v>-1.2627859832718968E-3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659199.7683</v>
      </c>
      <c r="F22" s="25">
        <f>VLOOKUP(C22,RA!B26:I55,8,0)</f>
        <v>148616.3377</v>
      </c>
      <c r="G22" s="16">
        <f t="shared" si="0"/>
        <v>510583.43059999996</v>
      </c>
      <c r="H22" s="27">
        <f>RA!J26</f>
        <v>22.5449620656367</v>
      </c>
      <c r="I22" s="20">
        <f>VLOOKUP(B22,RMS!B:D,3,FALSE)</f>
        <v>659199.67498030397</v>
      </c>
      <c r="J22" s="21">
        <f>VLOOKUP(B22,RMS!B:E,4,FALSE)</f>
        <v>510583.40832904301</v>
      </c>
      <c r="K22" s="22">
        <f t="shared" si="1"/>
        <v>9.3319696024991572E-2</v>
      </c>
      <c r="L22" s="22">
        <f t="shared" si="2"/>
        <v>2.2270956949796528E-2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233164.45569999999</v>
      </c>
      <c r="F23" s="25">
        <f>VLOOKUP(C23,RA!B27:I56,8,0)</f>
        <v>61461.716200000003</v>
      </c>
      <c r="G23" s="16">
        <f t="shared" si="0"/>
        <v>171702.7395</v>
      </c>
      <c r="H23" s="27">
        <f>RA!J27</f>
        <v>26.359813726959899</v>
      </c>
      <c r="I23" s="20">
        <f>VLOOKUP(B23,RMS!B:D,3,FALSE)</f>
        <v>233164.21382866701</v>
      </c>
      <c r="J23" s="21">
        <f>VLOOKUP(B23,RMS!B:E,4,FALSE)</f>
        <v>171702.725560113</v>
      </c>
      <c r="K23" s="22">
        <f t="shared" si="1"/>
        <v>0.24187133298255503</v>
      </c>
      <c r="L23" s="22">
        <f t="shared" si="2"/>
        <v>1.3939886994194239E-2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864658.55819999997</v>
      </c>
      <c r="F24" s="25">
        <f>VLOOKUP(C24,RA!B28:I57,8,0)</f>
        <v>64043.028599999998</v>
      </c>
      <c r="G24" s="16">
        <f t="shared" si="0"/>
        <v>800615.52960000001</v>
      </c>
      <c r="H24" s="27">
        <f>RA!J28</f>
        <v>7.40674200152732</v>
      </c>
      <c r="I24" s="20">
        <f>VLOOKUP(B24,RMS!B:D,3,FALSE)</f>
        <v>864660.55237256596</v>
      </c>
      <c r="J24" s="21">
        <f>VLOOKUP(B24,RMS!B:E,4,FALSE)</f>
        <v>800615.53343893797</v>
      </c>
      <c r="K24" s="22">
        <f t="shared" si="1"/>
        <v>-1.994172565988265</v>
      </c>
      <c r="L24" s="22">
        <f t="shared" si="2"/>
        <v>-3.8389379624277353E-3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584583.31610000005</v>
      </c>
      <c r="F25" s="25">
        <f>VLOOKUP(C25,RA!B29:I58,8,0)</f>
        <v>96960.175399999993</v>
      </c>
      <c r="G25" s="16">
        <f t="shared" si="0"/>
        <v>487623.14070000005</v>
      </c>
      <c r="H25" s="27">
        <f>RA!J29</f>
        <v>16.5862029807593</v>
      </c>
      <c r="I25" s="20">
        <f>VLOOKUP(B25,RMS!B:D,3,FALSE)</f>
        <v>584583.57337522099</v>
      </c>
      <c r="J25" s="21">
        <f>VLOOKUP(B25,RMS!B:E,4,FALSE)</f>
        <v>487623.13278309198</v>
      </c>
      <c r="K25" s="22">
        <f t="shared" si="1"/>
        <v>-0.25727522093802691</v>
      </c>
      <c r="L25" s="22">
        <f t="shared" si="2"/>
        <v>7.916908070910722E-3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976171.89650000003</v>
      </c>
      <c r="F26" s="25">
        <f>VLOOKUP(C26,RA!B30:I59,8,0)</f>
        <v>132418.34899999999</v>
      </c>
      <c r="G26" s="16">
        <f t="shared" si="0"/>
        <v>843753.5475000001</v>
      </c>
      <c r="H26" s="27">
        <f>RA!J30</f>
        <v>13.5650646648175</v>
      </c>
      <c r="I26" s="20">
        <f>VLOOKUP(B26,RMS!B:D,3,FALSE)</f>
        <v>976171.82534424798</v>
      </c>
      <c r="J26" s="21">
        <f>VLOOKUP(B26,RMS!B:E,4,FALSE)</f>
        <v>843753.51767173305</v>
      </c>
      <c r="K26" s="22">
        <f t="shared" si="1"/>
        <v>7.1155752055346966E-2</v>
      </c>
      <c r="L26" s="22">
        <f t="shared" si="2"/>
        <v>2.9828267055563629E-2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691748.57330000005</v>
      </c>
      <c r="F27" s="25">
        <f>VLOOKUP(C27,RA!B31:I60,8,0)</f>
        <v>42602.646800000002</v>
      </c>
      <c r="G27" s="16">
        <f t="shared" si="0"/>
        <v>649145.92650000006</v>
      </c>
      <c r="H27" s="27">
        <f>RA!J31</f>
        <v>6.1586895071952599</v>
      </c>
      <c r="I27" s="20">
        <f>VLOOKUP(B27,RMS!B:D,3,FALSE)</f>
        <v>691748.45541592897</v>
      </c>
      <c r="J27" s="21">
        <f>VLOOKUP(B27,RMS!B:E,4,FALSE)</f>
        <v>649145.91695840703</v>
      </c>
      <c r="K27" s="22">
        <f t="shared" si="1"/>
        <v>0.11788407107815146</v>
      </c>
      <c r="L27" s="22">
        <f t="shared" si="2"/>
        <v>9.5415930263698101E-3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115925.9086</v>
      </c>
      <c r="F28" s="25">
        <f>VLOOKUP(C28,RA!B32:I61,8,0)</f>
        <v>27460.155500000001</v>
      </c>
      <c r="G28" s="16">
        <f t="shared" si="0"/>
        <v>88465.753100000002</v>
      </c>
      <c r="H28" s="27">
        <f>RA!J32</f>
        <v>23.687677613768599</v>
      </c>
      <c r="I28" s="20">
        <f>VLOOKUP(B28,RMS!B:D,3,FALSE)</f>
        <v>115925.79831912099</v>
      </c>
      <c r="J28" s="21">
        <f>VLOOKUP(B28,RMS!B:E,4,FALSE)</f>
        <v>88465.756246408797</v>
      </c>
      <c r="K28" s="22">
        <f t="shared" si="1"/>
        <v>0.11028087900194805</v>
      </c>
      <c r="L28" s="22">
        <f t="shared" si="2"/>
        <v>-3.1464087951462716E-3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171603.4515</v>
      </c>
      <c r="F30" s="25">
        <f>VLOOKUP(C30,RA!B34:I64,8,0)</f>
        <v>27738.654200000001</v>
      </c>
      <c r="G30" s="16">
        <f t="shared" si="0"/>
        <v>143864.79730000001</v>
      </c>
      <c r="H30" s="27">
        <f>RA!J34</f>
        <v>16.164391775068701</v>
      </c>
      <c r="I30" s="20">
        <f>VLOOKUP(B30,RMS!B:D,3,FALSE)</f>
        <v>171603.4509</v>
      </c>
      <c r="J30" s="21">
        <f>VLOOKUP(B30,RMS!B:E,4,FALSE)</f>
        <v>143864.79</v>
      </c>
      <c r="K30" s="22">
        <f t="shared" si="1"/>
        <v>5.9999999939464033E-4</v>
      </c>
      <c r="L30" s="22">
        <f t="shared" si="2"/>
        <v>7.299999997485429E-3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115173.52</v>
      </c>
      <c r="F32" s="25">
        <f>VLOOKUP(C32,RA!B34:I65,8,0)</f>
        <v>-541.57000000000005</v>
      </c>
      <c r="G32" s="16">
        <f t="shared" si="0"/>
        <v>115715.09000000001</v>
      </c>
      <c r="H32" s="27">
        <f>RA!J34</f>
        <v>16.164391775068701</v>
      </c>
      <c r="I32" s="20">
        <f>VLOOKUP(B32,RMS!B:D,3,FALSE)</f>
        <v>115173.52</v>
      </c>
      <c r="J32" s="21">
        <f>VLOOKUP(B32,RMS!B:E,4,FALSE)</f>
        <v>115715.09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118986.43</v>
      </c>
      <c r="F33" s="25">
        <f>VLOOKUP(C33,RA!B34:I65,8,0)</f>
        <v>-12730.2</v>
      </c>
      <c r="G33" s="16">
        <f t="shared" si="0"/>
        <v>131716.63</v>
      </c>
      <c r="H33" s="27">
        <f>RA!J34</f>
        <v>16.164391775068701</v>
      </c>
      <c r="I33" s="20">
        <f>VLOOKUP(B33,RMS!B:D,3,FALSE)</f>
        <v>118986.43</v>
      </c>
      <c r="J33" s="21">
        <f>VLOOKUP(B33,RMS!B:E,4,FALSE)</f>
        <v>131716.63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624268.38</v>
      </c>
      <c r="F34" s="25">
        <f>VLOOKUP(C34,RA!B34:I66,8,0)</f>
        <v>-11189.12</v>
      </c>
      <c r="G34" s="16">
        <f t="shared" si="0"/>
        <v>635457.5</v>
      </c>
      <c r="H34" s="27">
        <f>RA!J35</f>
        <v>0</v>
      </c>
      <c r="I34" s="20">
        <f>VLOOKUP(B34,RMS!B:D,3,FALSE)</f>
        <v>624268.38</v>
      </c>
      <c r="J34" s="21">
        <f>VLOOKUP(B34,RMS!B:E,4,FALSE)</f>
        <v>635457.5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180031.87</v>
      </c>
      <c r="F35" s="25">
        <f>VLOOKUP(C35,RA!B34:I67,8,0)</f>
        <v>-24199.95</v>
      </c>
      <c r="G35" s="16">
        <f t="shared" si="0"/>
        <v>204231.82</v>
      </c>
      <c r="H35" s="27">
        <f>RA!J34</f>
        <v>16.164391775068701</v>
      </c>
      <c r="I35" s="20">
        <f>VLOOKUP(B35,RMS!B:D,3,FALSE)</f>
        <v>180031.87</v>
      </c>
      <c r="J35" s="21">
        <f>VLOOKUP(B35,RMS!B:E,4,FALSE)</f>
        <v>204231.82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1.71</v>
      </c>
      <c r="F36" s="25">
        <f>VLOOKUP(C36,RA!B35:I68,8,0)</f>
        <v>-6422.22</v>
      </c>
      <c r="G36" s="16">
        <f t="shared" si="0"/>
        <v>6423.93</v>
      </c>
      <c r="H36" s="27">
        <f>RA!J35</f>
        <v>0</v>
      </c>
      <c r="I36" s="20">
        <f>VLOOKUP(B36,RMS!B:D,3,FALSE)</f>
        <v>1.71</v>
      </c>
      <c r="J36" s="21">
        <f>VLOOKUP(B36,RMS!B:E,4,FALSE)</f>
        <v>6423.93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39681.196499999998</v>
      </c>
      <c r="F37" s="25">
        <f>VLOOKUP(C37,RA!B8:I68,8,0)</f>
        <v>1978.6414</v>
      </c>
      <c r="G37" s="16">
        <f t="shared" si="0"/>
        <v>37702.555099999998</v>
      </c>
      <c r="H37" s="27">
        <f>RA!J35</f>
        <v>0</v>
      </c>
      <c r="I37" s="20">
        <f>VLOOKUP(B37,RMS!B:D,3,FALSE)</f>
        <v>39681.1965811966</v>
      </c>
      <c r="J37" s="21">
        <f>VLOOKUP(B37,RMS!B:E,4,FALSE)</f>
        <v>37702.555555555598</v>
      </c>
      <c r="K37" s="22">
        <f t="shared" si="1"/>
        <v>-8.1196601968258619E-5</v>
      </c>
      <c r="L37" s="22">
        <f t="shared" si="2"/>
        <v>-4.5555560063803568E-4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407841.80680000002</v>
      </c>
      <c r="F38" s="25">
        <f>VLOOKUP(C38,RA!B8:I69,8,0)</f>
        <v>18442.9195</v>
      </c>
      <c r="G38" s="16">
        <f t="shared" si="0"/>
        <v>389398.8873</v>
      </c>
      <c r="H38" s="27">
        <f>RA!J36</f>
        <v>-0.47022093272828702</v>
      </c>
      <c r="I38" s="20">
        <f>VLOOKUP(B38,RMS!B:D,3,FALSE)</f>
        <v>407841.80334957299</v>
      </c>
      <c r="J38" s="21">
        <f>VLOOKUP(B38,RMS!B:E,4,FALSE)</f>
        <v>389398.88192478602</v>
      </c>
      <c r="K38" s="22">
        <f t="shared" si="1"/>
        <v>3.4504270297475159E-3</v>
      </c>
      <c r="L38" s="22">
        <f t="shared" si="2"/>
        <v>5.3752139792777598E-3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46611.99</v>
      </c>
      <c r="F39" s="25">
        <f>VLOOKUP(C39,RA!B9:I70,8,0)</f>
        <v>-4582.93</v>
      </c>
      <c r="G39" s="16">
        <f t="shared" si="0"/>
        <v>51194.92</v>
      </c>
      <c r="H39" s="27">
        <f>RA!J37</f>
        <v>-10.698867089297501</v>
      </c>
      <c r="I39" s="20">
        <f>VLOOKUP(B39,RMS!B:D,3,FALSE)</f>
        <v>46611.99</v>
      </c>
      <c r="J39" s="21">
        <f>VLOOKUP(B39,RMS!B:E,4,FALSE)</f>
        <v>51194.92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30945.33</v>
      </c>
      <c r="F40" s="25">
        <f>VLOOKUP(C40,RA!B10:I71,8,0)</f>
        <v>4205.05</v>
      </c>
      <c r="G40" s="16">
        <f t="shared" si="0"/>
        <v>26740.280000000002</v>
      </c>
      <c r="H40" s="27">
        <f>RA!J38</f>
        <v>-1.7923573191389299</v>
      </c>
      <c r="I40" s="20">
        <f>VLOOKUP(B40,RMS!B:D,3,FALSE)</f>
        <v>30945.33</v>
      </c>
      <c r="J40" s="21">
        <f>VLOOKUP(B40,RMS!B:E,4,FALSE)</f>
        <v>26740.28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-13.442036679394599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18535.504000000001</v>
      </c>
      <c r="F42" s="25">
        <f>VLOOKUP(C42,RA!B8:I72,8,0)</f>
        <v>1509.6312</v>
      </c>
      <c r="G42" s="16">
        <f t="shared" si="0"/>
        <v>17025.872800000001</v>
      </c>
      <c r="H42" s="27">
        <f>RA!J39</f>
        <v>-13.442036679394599</v>
      </c>
      <c r="I42" s="20">
        <f>VLOOKUP(B42,RMS!B:D,3,FALSE)</f>
        <v>18535.504122229799</v>
      </c>
      <c r="J42" s="21">
        <f>VLOOKUP(B42,RMS!B:E,4,FALSE)</f>
        <v>17025.872354587402</v>
      </c>
      <c r="K42" s="22">
        <f t="shared" si="1"/>
        <v>-1.2222979785292409E-4</v>
      </c>
      <c r="L42" s="22">
        <f t="shared" si="2"/>
        <v>4.4541259921970777E-4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16918080.485100001</v>
      </c>
      <c r="E7" s="53">
        <v>17275987.361200001</v>
      </c>
      <c r="F7" s="54">
        <v>97.928298576417006</v>
      </c>
      <c r="G7" s="53">
        <v>16625468.6061</v>
      </c>
      <c r="H7" s="54">
        <v>1.7600218431896399</v>
      </c>
      <c r="I7" s="53">
        <v>1860774.6898000001</v>
      </c>
      <c r="J7" s="54">
        <v>10.998734114303399</v>
      </c>
      <c r="K7" s="53">
        <v>1894909.7183000001</v>
      </c>
      <c r="L7" s="54">
        <v>11.397631929633199</v>
      </c>
      <c r="M7" s="54">
        <v>-1.8014065878887001E-2</v>
      </c>
      <c r="N7" s="53">
        <v>242163018.78400001</v>
      </c>
      <c r="O7" s="53">
        <v>4299909946.3802996</v>
      </c>
      <c r="P7" s="53">
        <v>996405</v>
      </c>
      <c r="Q7" s="53">
        <v>975592</v>
      </c>
      <c r="R7" s="54">
        <v>2.13337132735816</v>
      </c>
      <c r="S7" s="53">
        <v>16.979120423020799</v>
      </c>
      <c r="T7" s="53">
        <v>17.037622388867501</v>
      </c>
      <c r="U7" s="55">
        <v>-0.34455239369997698</v>
      </c>
    </row>
    <row r="8" spans="1:23" ht="12" thickBot="1">
      <c r="A8" s="81">
        <v>42564</v>
      </c>
      <c r="B8" s="69" t="s">
        <v>6</v>
      </c>
      <c r="C8" s="70"/>
      <c r="D8" s="56">
        <v>671789.92810000002</v>
      </c>
      <c r="E8" s="56">
        <v>652718.04509999999</v>
      </c>
      <c r="F8" s="57">
        <v>102.921917532873</v>
      </c>
      <c r="G8" s="56">
        <v>557455.70059999998</v>
      </c>
      <c r="H8" s="57">
        <v>20.510011356407301</v>
      </c>
      <c r="I8" s="56">
        <v>148084.79749999999</v>
      </c>
      <c r="J8" s="57">
        <v>22.043319095125899</v>
      </c>
      <c r="K8" s="56">
        <v>145224.05850000001</v>
      </c>
      <c r="L8" s="57">
        <v>26.051228526983</v>
      </c>
      <c r="M8" s="57">
        <v>1.9698795292930001E-2</v>
      </c>
      <c r="N8" s="56">
        <v>9081331.6341999993</v>
      </c>
      <c r="O8" s="56">
        <v>154190399.20519999</v>
      </c>
      <c r="P8" s="56">
        <v>46158</v>
      </c>
      <c r="Q8" s="56">
        <v>46311</v>
      </c>
      <c r="R8" s="57">
        <v>-0.33037507287685403</v>
      </c>
      <c r="S8" s="56">
        <v>14.5541385696954</v>
      </c>
      <c r="T8" s="56">
        <v>14.4160214679018</v>
      </c>
      <c r="U8" s="58">
        <v>0.94898850338822305</v>
      </c>
    </row>
    <row r="9" spans="1:23" ht="12" thickBot="1">
      <c r="A9" s="82"/>
      <c r="B9" s="69" t="s">
        <v>7</v>
      </c>
      <c r="C9" s="70"/>
      <c r="D9" s="56">
        <v>102256.8504</v>
      </c>
      <c r="E9" s="56">
        <v>116293.6557</v>
      </c>
      <c r="F9" s="57">
        <v>87.929861508343706</v>
      </c>
      <c r="G9" s="56">
        <v>110027.23390000001</v>
      </c>
      <c r="H9" s="57">
        <v>-7.0622365250609098</v>
      </c>
      <c r="I9" s="56">
        <v>20817.067299999999</v>
      </c>
      <c r="J9" s="57">
        <v>20.357626133182801</v>
      </c>
      <c r="K9" s="56">
        <v>24573.778999999999</v>
      </c>
      <c r="L9" s="57">
        <v>22.3342695521495</v>
      </c>
      <c r="M9" s="57">
        <v>-0.15287480610939</v>
      </c>
      <c r="N9" s="56">
        <v>1430398.3807999999</v>
      </c>
      <c r="O9" s="56">
        <v>21837809.455699999</v>
      </c>
      <c r="P9" s="56">
        <v>7081</v>
      </c>
      <c r="Q9" s="56">
        <v>6877</v>
      </c>
      <c r="R9" s="57">
        <v>2.9664097717027702</v>
      </c>
      <c r="S9" s="56">
        <v>14.441018274255001</v>
      </c>
      <c r="T9" s="56">
        <v>14.3716074305657</v>
      </c>
      <c r="U9" s="58">
        <v>0.48065061875267301</v>
      </c>
    </row>
    <row r="10" spans="1:23" ht="12" thickBot="1">
      <c r="A10" s="82"/>
      <c r="B10" s="69" t="s">
        <v>8</v>
      </c>
      <c r="C10" s="70"/>
      <c r="D10" s="56">
        <v>143663.69200000001</v>
      </c>
      <c r="E10" s="56">
        <v>204121.0196</v>
      </c>
      <c r="F10" s="57">
        <v>70.381625704950196</v>
      </c>
      <c r="G10" s="56">
        <v>173053.36840000001</v>
      </c>
      <c r="H10" s="57">
        <v>-16.983013200915</v>
      </c>
      <c r="I10" s="56">
        <v>42032.399400000002</v>
      </c>
      <c r="J10" s="57">
        <v>29.257496319946998</v>
      </c>
      <c r="K10" s="56">
        <v>46969.07</v>
      </c>
      <c r="L10" s="57">
        <v>27.141378659232199</v>
      </c>
      <c r="M10" s="57">
        <v>-0.105104712526776</v>
      </c>
      <c r="N10" s="56">
        <v>2071040.4021999999</v>
      </c>
      <c r="O10" s="56">
        <v>38352966.791599996</v>
      </c>
      <c r="P10" s="56">
        <v>102724</v>
      </c>
      <c r="Q10" s="56">
        <v>100374</v>
      </c>
      <c r="R10" s="57">
        <v>2.34124374838105</v>
      </c>
      <c r="S10" s="56">
        <v>1.39854067209221</v>
      </c>
      <c r="T10" s="56">
        <v>1.44904774244326</v>
      </c>
      <c r="U10" s="58">
        <v>-3.6114123356523802</v>
      </c>
    </row>
    <row r="11" spans="1:23" ht="12" thickBot="1">
      <c r="A11" s="82"/>
      <c r="B11" s="69" t="s">
        <v>9</v>
      </c>
      <c r="C11" s="70"/>
      <c r="D11" s="56">
        <v>59204.730499999998</v>
      </c>
      <c r="E11" s="56">
        <v>58214.044500000004</v>
      </c>
      <c r="F11" s="57">
        <v>101.701798953344</v>
      </c>
      <c r="G11" s="56">
        <v>49354.116800000003</v>
      </c>
      <c r="H11" s="57">
        <v>19.9590517239284</v>
      </c>
      <c r="I11" s="56">
        <v>8798.4730999999992</v>
      </c>
      <c r="J11" s="57">
        <v>14.8610981347175</v>
      </c>
      <c r="K11" s="56">
        <v>11562.344300000001</v>
      </c>
      <c r="L11" s="57">
        <v>23.427314780760099</v>
      </c>
      <c r="M11" s="57">
        <v>-0.23904072809871299</v>
      </c>
      <c r="N11" s="56">
        <v>832590.22849999997</v>
      </c>
      <c r="O11" s="56">
        <v>13109870.853399999</v>
      </c>
      <c r="P11" s="56">
        <v>4972</v>
      </c>
      <c r="Q11" s="56">
        <v>5156</v>
      </c>
      <c r="R11" s="57">
        <v>-3.5686578743211799</v>
      </c>
      <c r="S11" s="56">
        <v>11.907628821399801</v>
      </c>
      <c r="T11" s="56">
        <v>12.188280314197099</v>
      </c>
      <c r="U11" s="58">
        <v>-2.3569049472959498</v>
      </c>
    </row>
    <row r="12" spans="1:23" ht="12" thickBot="1">
      <c r="A12" s="82"/>
      <c r="B12" s="69" t="s">
        <v>10</v>
      </c>
      <c r="C12" s="70"/>
      <c r="D12" s="56">
        <v>198963.4265</v>
      </c>
      <c r="E12" s="56">
        <v>152866.32579999999</v>
      </c>
      <c r="F12" s="57">
        <v>130.155170184642</v>
      </c>
      <c r="G12" s="56">
        <v>153042.7395</v>
      </c>
      <c r="H12" s="57">
        <v>30.0051391853189</v>
      </c>
      <c r="I12" s="56">
        <v>33314.675799999997</v>
      </c>
      <c r="J12" s="57">
        <v>16.7441204577365</v>
      </c>
      <c r="K12" s="56">
        <v>24825.598399999999</v>
      </c>
      <c r="L12" s="57">
        <v>16.221349984394401</v>
      </c>
      <c r="M12" s="57">
        <v>0.34194855097631799</v>
      </c>
      <c r="N12" s="56">
        <v>2837649.2551000002</v>
      </c>
      <c r="O12" s="56">
        <v>47488330.863899998</v>
      </c>
      <c r="P12" s="56">
        <v>2031</v>
      </c>
      <c r="Q12" s="56">
        <v>2328</v>
      </c>
      <c r="R12" s="57">
        <v>-12.7577319587629</v>
      </c>
      <c r="S12" s="56">
        <v>97.963282373215193</v>
      </c>
      <c r="T12" s="56">
        <v>96.127776589347107</v>
      </c>
      <c r="U12" s="58">
        <v>1.87366709179392</v>
      </c>
    </row>
    <row r="13" spans="1:23" ht="12" thickBot="1">
      <c r="A13" s="82"/>
      <c r="B13" s="69" t="s">
        <v>11</v>
      </c>
      <c r="C13" s="70"/>
      <c r="D13" s="56">
        <v>280772.20909999998</v>
      </c>
      <c r="E13" s="56">
        <v>312242.49320000003</v>
      </c>
      <c r="F13" s="57">
        <v>89.921203940732497</v>
      </c>
      <c r="G13" s="56">
        <v>270069.69799999997</v>
      </c>
      <c r="H13" s="57">
        <v>3.96287002179709</v>
      </c>
      <c r="I13" s="56">
        <v>72712.871599999999</v>
      </c>
      <c r="J13" s="57">
        <v>25.897460376537001</v>
      </c>
      <c r="K13" s="56">
        <v>71246.615000000005</v>
      </c>
      <c r="L13" s="57">
        <v>26.380825219421698</v>
      </c>
      <c r="M13" s="57">
        <v>2.0580017731368999E-2</v>
      </c>
      <c r="N13" s="56">
        <v>3630982.0133000002</v>
      </c>
      <c r="O13" s="56">
        <v>66400245.405100003</v>
      </c>
      <c r="P13" s="56">
        <v>16474</v>
      </c>
      <c r="Q13" s="56">
        <v>16559</v>
      </c>
      <c r="R13" s="57">
        <v>-0.51331602149887801</v>
      </c>
      <c r="S13" s="56">
        <v>17.0433537149448</v>
      </c>
      <c r="T13" s="56">
        <v>16.844295319765699</v>
      </c>
      <c r="U13" s="58">
        <v>1.16795320045801</v>
      </c>
    </row>
    <row r="14" spans="1:23" ht="12" thickBot="1">
      <c r="A14" s="82"/>
      <c r="B14" s="69" t="s">
        <v>12</v>
      </c>
      <c r="C14" s="70"/>
      <c r="D14" s="56">
        <v>129874.6369</v>
      </c>
      <c r="E14" s="56">
        <v>156539.2268</v>
      </c>
      <c r="F14" s="57">
        <v>82.966192918489597</v>
      </c>
      <c r="G14" s="56">
        <v>167377.57759999999</v>
      </c>
      <c r="H14" s="57">
        <v>-22.406191580586</v>
      </c>
      <c r="I14" s="56">
        <v>26564.016800000001</v>
      </c>
      <c r="J14" s="57">
        <v>20.4535831121927</v>
      </c>
      <c r="K14" s="56">
        <v>31970.083900000001</v>
      </c>
      <c r="L14" s="57">
        <v>19.100577483802699</v>
      </c>
      <c r="M14" s="57">
        <v>-0.16909768259944999</v>
      </c>
      <c r="N14" s="56">
        <v>1706845.584</v>
      </c>
      <c r="O14" s="56">
        <v>30279729.647999998</v>
      </c>
      <c r="P14" s="56">
        <v>3041</v>
      </c>
      <c r="Q14" s="56">
        <v>2891</v>
      </c>
      <c r="R14" s="57">
        <v>5.1885160843998497</v>
      </c>
      <c r="S14" s="56">
        <v>42.707871390989801</v>
      </c>
      <c r="T14" s="56">
        <v>44.9096613282601</v>
      </c>
      <c r="U14" s="58">
        <v>-5.1554663474397104</v>
      </c>
    </row>
    <row r="15" spans="1:23" ht="12" thickBot="1">
      <c r="A15" s="82"/>
      <c r="B15" s="69" t="s">
        <v>13</v>
      </c>
      <c r="C15" s="70"/>
      <c r="D15" s="56">
        <v>106000.8749</v>
      </c>
      <c r="E15" s="56">
        <v>103486.01850000001</v>
      </c>
      <c r="F15" s="57">
        <v>102.430141227242</v>
      </c>
      <c r="G15" s="56">
        <v>112386.24310000001</v>
      </c>
      <c r="H15" s="57">
        <v>-5.6816279500671296</v>
      </c>
      <c r="I15" s="56">
        <v>10492.538500000001</v>
      </c>
      <c r="J15" s="57">
        <v>9.8985395261110298</v>
      </c>
      <c r="K15" s="56">
        <v>24719.768</v>
      </c>
      <c r="L15" s="57">
        <v>21.995368221362</v>
      </c>
      <c r="M15" s="57">
        <v>-0.575540575461711</v>
      </c>
      <c r="N15" s="56">
        <v>1395044.5541999999</v>
      </c>
      <c r="O15" s="56">
        <v>25415812.6767</v>
      </c>
      <c r="P15" s="56">
        <v>5337</v>
      </c>
      <c r="Q15" s="56">
        <v>5298</v>
      </c>
      <c r="R15" s="57">
        <v>0.73612684031709696</v>
      </c>
      <c r="S15" s="56">
        <v>19.861509256136401</v>
      </c>
      <c r="T15" s="56">
        <v>19.3297781426954</v>
      </c>
      <c r="U15" s="58">
        <v>2.6771938959108401</v>
      </c>
    </row>
    <row r="16" spans="1:23" ht="12" thickBot="1">
      <c r="A16" s="82"/>
      <c r="B16" s="69" t="s">
        <v>14</v>
      </c>
      <c r="C16" s="70"/>
      <c r="D16" s="56">
        <v>975537.72219999996</v>
      </c>
      <c r="E16" s="56">
        <v>988000.00170000002</v>
      </c>
      <c r="F16" s="57">
        <v>98.738635680307993</v>
      </c>
      <c r="G16" s="56">
        <v>861098.18790000002</v>
      </c>
      <c r="H16" s="57">
        <v>13.2899518206035</v>
      </c>
      <c r="I16" s="56">
        <v>30289.374299999999</v>
      </c>
      <c r="J16" s="57">
        <v>3.10489011451986</v>
      </c>
      <c r="K16" s="56">
        <v>53121.743499999997</v>
      </c>
      <c r="L16" s="57">
        <v>6.1690692474397704</v>
      </c>
      <c r="M16" s="57">
        <v>-0.42981212015377501</v>
      </c>
      <c r="N16" s="56">
        <v>13061961.297499999</v>
      </c>
      <c r="O16" s="56">
        <v>219449236.64210001</v>
      </c>
      <c r="P16" s="56">
        <v>61293</v>
      </c>
      <c r="Q16" s="56">
        <v>62962</v>
      </c>
      <c r="R16" s="57">
        <v>-2.6508052476096702</v>
      </c>
      <c r="S16" s="56">
        <v>15.9159728223451</v>
      </c>
      <c r="T16" s="56">
        <v>15.172027959721699</v>
      </c>
      <c r="U16" s="58">
        <v>4.6742028962184197</v>
      </c>
    </row>
    <row r="17" spans="1:21" ht="12" thickBot="1">
      <c r="A17" s="82"/>
      <c r="B17" s="69" t="s">
        <v>15</v>
      </c>
      <c r="C17" s="70"/>
      <c r="D17" s="56">
        <v>451697.82419999997</v>
      </c>
      <c r="E17" s="56">
        <v>497924.90580000001</v>
      </c>
      <c r="F17" s="57">
        <v>90.716053553150104</v>
      </c>
      <c r="G17" s="56">
        <v>655947.67009999999</v>
      </c>
      <c r="H17" s="57">
        <v>-31.1381311666008</v>
      </c>
      <c r="I17" s="56">
        <v>50733.134700000002</v>
      </c>
      <c r="J17" s="57">
        <v>11.2316535484432</v>
      </c>
      <c r="K17" s="56">
        <v>56457.516100000001</v>
      </c>
      <c r="L17" s="57">
        <v>8.6070152656221808</v>
      </c>
      <c r="M17" s="57">
        <v>-0.101392724927195</v>
      </c>
      <c r="N17" s="56">
        <v>9414961.5976999998</v>
      </c>
      <c r="O17" s="56">
        <v>232592369.62259999</v>
      </c>
      <c r="P17" s="56">
        <v>15023</v>
      </c>
      <c r="Q17" s="56">
        <v>15473</v>
      </c>
      <c r="R17" s="57">
        <v>-2.9082918632456498</v>
      </c>
      <c r="S17" s="56">
        <v>30.0670854156959</v>
      </c>
      <c r="T17" s="56">
        <v>38.476327641698397</v>
      </c>
      <c r="U17" s="58">
        <v>-27.968265329810201</v>
      </c>
    </row>
    <row r="18" spans="1:21" ht="12" customHeight="1" thickBot="1">
      <c r="A18" s="82"/>
      <c r="B18" s="69" t="s">
        <v>16</v>
      </c>
      <c r="C18" s="70"/>
      <c r="D18" s="56">
        <v>1772296.5015</v>
      </c>
      <c r="E18" s="56">
        <v>1990114.1513</v>
      </c>
      <c r="F18" s="57">
        <v>89.055017288444702</v>
      </c>
      <c r="G18" s="56">
        <v>1661539.5732</v>
      </c>
      <c r="H18" s="57">
        <v>6.6659217804057702</v>
      </c>
      <c r="I18" s="56">
        <v>268257.69290000002</v>
      </c>
      <c r="J18" s="57">
        <v>15.136163315390901</v>
      </c>
      <c r="K18" s="56">
        <v>269900.6249</v>
      </c>
      <c r="L18" s="57">
        <v>16.244008223059801</v>
      </c>
      <c r="M18" s="57">
        <v>-6.0871737537049999E-3</v>
      </c>
      <c r="N18" s="56">
        <v>24527925.254700001</v>
      </c>
      <c r="O18" s="56">
        <v>451751037.61250001</v>
      </c>
      <c r="P18" s="56">
        <v>85274</v>
      </c>
      <c r="Q18" s="56">
        <v>82237</v>
      </c>
      <c r="R18" s="57">
        <v>3.69298490946897</v>
      </c>
      <c r="S18" s="56">
        <v>20.783550689541901</v>
      </c>
      <c r="T18" s="56">
        <v>20.548369184187202</v>
      </c>
      <c r="U18" s="58">
        <v>1.13157520034881</v>
      </c>
    </row>
    <row r="19" spans="1:21" ht="12" customHeight="1" thickBot="1">
      <c r="A19" s="82"/>
      <c r="B19" s="69" t="s">
        <v>17</v>
      </c>
      <c r="C19" s="70"/>
      <c r="D19" s="56">
        <v>462430.41869999998</v>
      </c>
      <c r="E19" s="56">
        <v>469014.78899999999</v>
      </c>
      <c r="F19" s="57">
        <v>98.596127360069303</v>
      </c>
      <c r="G19" s="56">
        <v>396987.46490000002</v>
      </c>
      <c r="H19" s="57">
        <v>16.484891737446901</v>
      </c>
      <c r="I19" s="56">
        <v>23972.051800000001</v>
      </c>
      <c r="J19" s="57">
        <v>5.1839262363819101</v>
      </c>
      <c r="K19" s="56">
        <v>32399.0818</v>
      </c>
      <c r="L19" s="57">
        <v>8.1612354707877799</v>
      </c>
      <c r="M19" s="57">
        <v>-0.26010088964928602</v>
      </c>
      <c r="N19" s="56">
        <v>5857951.5883999998</v>
      </c>
      <c r="O19" s="56">
        <v>132868093.4076</v>
      </c>
      <c r="P19" s="56">
        <v>9352</v>
      </c>
      <c r="Q19" s="56">
        <v>8556</v>
      </c>
      <c r="R19" s="57">
        <v>9.3034128097241808</v>
      </c>
      <c r="S19" s="56">
        <v>49.447221845594498</v>
      </c>
      <c r="T19" s="56">
        <v>41.358706287985001</v>
      </c>
      <c r="U19" s="58">
        <v>16.3578766525386</v>
      </c>
    </row>
    <row r="20" spans="1:21" ht="12" thickBot="1">
      <c r="A20" s="82"/>
      <c r="B20" s="69" t="s">
        <v>18</v>
      </c>
      <c r="C20" s="70"/>
      <c r="D20" s="56">
        <v>918171.28810000001</v>
      </c>
      <c r="E20" s="56">
        <v>901856.49950000003</v>
      </c>
      <c r="F20" s="57">
        <v>101.809022678114</v>
      </c>
      <c r="G20" s="56">
        <v>780048.23620000004</v>
      </c>
      <c r="H20" s="57">
        <v>17.706988554049602</v>
      </c>
      <c r="I20" s="56">
        <v>106041.82</v>
      </c>
      <c r="J20" s="57">
        <v>11.5492415603014</v>
      </c>
      <c r="K20" s="56">
        <v>81352.678799999994</v>
      </c>
      <c r="L20" s="57">
        <v>10.4291856611726</v>
      </c>
      <c r="M20" s="57">
        <v>0.30348283011917299</v>
      </c>
      <c r="N20" s="56">
        <v>13505300.829500001</v>
      </c>
      <c r="O20" s="56">
        <v>244127503.66229999</v>
      </c>
      <c r="P20" s="56">
        <v>42497</v>
      </c>
      <c r="Q20" s="56">
        <v>41425</v>
      </c>
      <c r="R20" s="57">
        <v>2.58780929390465</v>
      </c>
      <c r="S20" s="56">
        <v>21.605555406263999</v>
      </c>
      <c r="T20" s="56">
        <v>21.3141791647556</v>
      </c>
      <c r="U20" s="58">
        <v>1.3486172238085901</v>
      </c>
    </row>
    <row r="21" spans="1:21" ht="12" customHeight="1" thickBot="1">
      <c r="A21" s="82"/>
      <c r="B21" s="69" t="s">
        <v>19</v>
      </c>
      <c r="C21" s="70"/>
      <c r="D21" s="56">
        <v>367290.82699999999</v>
      </c>
      <c r="E21" s="56">
        <v>365904.96260000003</v>
      </c>
      <c r="F21" s="57">
        <v>100.378749823493</v>
      </c>
      <c r="G21" s="56">
        <v>326118.91769999999</v>
      </c>
      <c r="H21" s="57">
        <v>12.6248147732032</v>
      </c>
      <c r="I21" s="56">
        <v>49133.316899999998</v>
      </c>
      <c r="J21" s="57">
        <v>13.3772240655496</v>
      </c>
      <c r="K21" s="56">
        <v>40658.619899999998</v>
      </c>
      <c r="L21" s="57">
        <v>12.4674214506631</v>
      </c>
      <c r="M21" s="57">
        <v>0.20843543191686201</v>
      </c>
      <c r="N21" s="56">
        <v>4891135.6479000002</v>
      </c>
      <c r="O21" s="56">
        <v>81714940.826800004</v>
      </c>
      <c r="P21" s="56">
        <v>33014</v>
      </c>
      <c r="Q21" s="56">
        <v>31964</v>
      </c>
      <c r="R21" s="57">
        <v>3.2849455637592202</v>
      </c>
      <c r="S21" s="56">
        <v>11.1253052341431</v>
      </c>
      <c r="T21" s="56">
        <v>10.826157749343</v>
      </c>
      <c r="U21" s="58">
        <v>2.6888923809659402</v>
      </c>
    </row>
    <row r="22" spans="1:21" ht="12" customHeight="1" thickBot="1">
      <c r="A22" s="82"/>
      <c r="B22" s="69" t="s">
        <v>20</v>
      </c>
      <c r="C22" s="70"/>
      <c r="D22" s="56">
        <v>1403912.1528</v>
      </c>
      <c r="E22" s="56">
        <v>1461429.527</v>
      </c>
      <c r="F22" s="57">
        <v>96.064307369095602</v>
      </c>
      <c r="G22" s="56">
        <v>1361404.8977000001</v>
      </c>
      <c r="H22" s="57">
        <v>3.1223080783544499</v>
      </c>
      <c r="I22" s="56">
        <v>76981.329800000007</v>
      </c>
      <c r="J22" s="57">
        <v>5.4833437866084704</v>
      </c>
      <c r="K22" s="56">
        <v>130619.1535</v>
      </c>
      <c r="L22" s="57">
        <v>9.5944383423823503</v>
      </c>
      <c r="M22" s="57">
        <v>-0.41064286716572501</v>
      </c>
      <c r="N22" s="56">
        <v>18887834.282299999</v>
      </c>
      <c r="O22" s="56">
        <v>284143925.02209997</v>
      </c>
      <c r="P22" s="56">
        <v>84012</v>
      </c>
      <c r="Q22" s="56">
        <v>82605</v>
      </c>
      <c r="R22" s="57">
        <v>1.7032867259851201</v>
      </c>
      <c r="S22" s="56">
        <v>16.710852649621501</v>
      </c>
      <c r="T22" s="56">
        <v>16.572228735548698</v>
      </c>
      <c r="U22" s="58">
        <v>0.82954423080217898</v>
      </c>
    </row>
    <row r="23" spans="1:21" ht="12" thickBot="1">
      <c r="A23" s="82"/>
      <c r="B23" s="69" t="s">
        <v>21</v>
      </c>
      <c r="C23" s="70"/>
      <c r="D23" s="56">
        <v>2438771.179</v>
      </c>
      <c r="E23" s="56">
        <v>2662560.8119999999</v>
      </c>
      <c r="F23" s="57">
        <v>91.594947541051695</v>
      </c>
      <c r="G23" s="56">
        <v>2402801.3138000001</v>
      </c>
      <c r="H23" s="57">
        <v>1.4969970672737101</v>
      </c>
      <c r="I23" s="56">
        <v>256051.02859999999</v>
      </c>
      <c r="J23" s="57">
        <v>10.4991821620998</v>
      </c>
      <c r="K23" s="56">
        <v>317206.44780000002</v>
      </c>
      <c r="L23" s="57">
        <v>13.201526317560701</v>
      </c>
      <c r="M23" s="57">
        <v>-0.19279374560052701</v>
      </c>
      <c r="N23" s="56">
        <v>33663098.595200002</v>
      </c>
      <c r="O23" s="56">
        <v>629318540.26590002</v>
      </c>
      <c r="P23" s="56">
        <v>83710</v>
      </c>
      <c r="Q23" s="56">
        <v>82368</v>
      </c>
      <c r="R23" s="57">
        <v>1.62927350427351</v>
      </c>
      <c r="S23" s="56">
        <v>29.1335704097479</v>
      </c>
      <c r="T23" s="56">
        <v>28.057108289626999</v>
      </c>
      <c r="U23" s="58">
        <v>3.6949200011568899</v>
      </c>
    </row>
    <row r="24" spans="1:21" ht="12" thickBot="1">
      <c r="A24" s="82"/>
      <c r="B24" s="69" t="s">
        <v>22</v>
      </c>
      <c r="C24" s="70"/>
      <c r="D24" s="56">
        <v>285582.41269999999</v>
      </c>
      <c r="E24" s="56">
        <v>269614.50109999999</v>
      </c>
      <c r="F24" s="57">
        <v>105.922497319266</v>
      </c>
      <c r="G24" s="56">
        <v>246948.59150000001</v>
      </c>
      <c r="H24" s="57">
        <v>15.6444792680666</v>
      </c>
      <c r="I24" s="56">
        <v>44922.452100000002</v>
      </c>
      <c r="J24" s="57">
        <v>15.7301185585228</v>
      </c>
      <c r="K24" s="56">
        <v>38341.24</v>
      </c>
      <c r="L24" s="57">
        <v>15.5260006818059</v>
      </c>
      <c r="M24" s="57">
        <v>0.171648389566952</v>
      </c>
      <c r="N24" s="56">
        <v>3989417.8544999999</v>
      </c>
      <c r="O24" s="56">
        <v>59230543.869499996</v>
      </c>
      <c r="P24" s="56">
        <v>27313</v>
      </c>
      <c r="Q24" s="56">
        <v>26530</v>
      </c>
      <c r="R24" s="57">
        <v>2.9513758009800202</v>
      </c>
      <c r="S24" s="56">
        <v>10.4559152308425</v>
      </c>
      <c r="T24" s="56">
        <v>10.358256471918599</v>
      </c>
      <c r="U24" s="58">
        <v>0.93400488400864401</v>
      </c>
    </row>
    <row r="25" spans="1:21" ht="12" thickBot="1">
      <c r="A25" s="82"/>
      <c r="B25" s="69" t="s">
        <v>23</v>
      </c>
      <c r="C25" s="70"/>
      <c r="D25" s="56">
        <v>270730.14500000002</v>
      </c>
      <c r="E25" s="56">
        <v>303498.52590000001</v>
      </c>
      <c r="F25" s="57">
        <v>89.203116949966002</v>
      </c>
      <c r="G25" s="56">
        <v>247576.23190000001</v>
      </c>
      <c r="H25" s="57">
        <v>9.3522358436056301</v>
      </c>
      <c r="I25" s="56">
        <v>23804.333200000001</v>
      </c>
      <c r="J25" s="57">
        <v>8.7926422822253496</v>
      </c>
      <c r="K25" s="56">
        <v>21400.5092</v>
      </c>
      <c r="L25" s="57">
        <v>8.6440079630277307</v>
      </c>
      <c r="M25" s="57">
        <v>0.112325551580801</v>
      </c>
      <c r="N25" s="56">
        <v>3853448.0765999998</v>
      </c>
      <c r="O25" s="56">
        <v>72147799.468500003</v>
      </c>
      <c r="P25" s="56">
        <v>18776</v>
      </c>
      <c r="Q25" s="56">
        <v>17804</v>
      </c>
      <c r="R25" s="57">
        <v>5.4594473152100598</v>
      </c>
      <c r="S25" s="56">
        <v>14.4189467937793</v>
      </c>
      <c r="T25" s="56">
        <v>14.2609060604359</v>
      </c>
      <c r="U25" s="58">
        <v>1.0960629483119799</v>
      </c>
    </row>
    <row r="26" spans="1:21" ht="12" thickBot="1">
      <c r="A26" s="82"/>
      <c r="B26" s="69" t="s">
        <v>24</v>
      </c>
      <c r="C26" s="70"/>
      <c r="D26" s="56">
        <v>659199.7683</v>
      </c>
      <c r="E26" s="56">
        <v>653996.57109999994</v>
      </c>
      <c r="F26" s="57">
        <v>100.795600073445</v>
      </c>
      <c r="G26" s="56">
        <v>647205.35089999996</v>
      </c>
      <c r="H26" s="57">
        <v>1.85326301510342</v>
      </c>
      <c r="I26" s="56">
        <v>148616.3377</v>
      </c>
      <c r="J26" s="57">
        <v>22.5449620656367</v>
      </c>
      <c r="K26" s="56">
        <v>115397.6171</v>
      </c>
      <c r="L26" s="57">
        <v>17.8301395282855</v>
      </c>
      <c r="M26" s="57">
        <v>0.28786314167313898</v>
      </c>
      <c r="N26" s="56">
        <v>8459845.6982000005</v>
      </c>
      <c r="O26" s="56">
        <v>139473083.68560001</v>
      </c>
      <c r="P26" s="56">
        <v>46390</v>
      </c>
      <c r="Q26" s="56">
        <v>46130</v>
      </c>
      <c r="R26" s="57">
        <v>0.56362453934533097</v>
      </c>
      <c r="S26" s="56">
        <v>14.209954048286299</v>
      </c>
      <c r="T26" s="56">
        <v>14.2480294342077</v>
      </c>
      <c r="U26" s="58">
        <v>-0.26794869140337702</v>
      </c>
    </row>
    <row r="27" spans="1:21" ht="12" thickBot="1">
      <c r="A27" s="82"/>
      <c r="B27" s="69" t="s">
        <v>25</v>
      </c>
      <c r="C27" s="70"/>
      <c r="D27" s="56">
        <v>233164.45569999999</v>
      </c>
      <c r="E27" s="56">
        <v>289797.19410000002</v>
      </c>
      <c r="F27" s="57">
        <v>80.457803059177394</v>
      </c>
      <c r="G27" s="56">
        <v>212616.94130000001</v>
      </c>
      <c r="H27" s="57">
        <v>9.6641002708282304</v>
      </c>
      <c r="I27" s="56">
        <v>61461.716200000003</v>
      </c>
      <c r="J27" s="57">
        <v>26.359813726959899</v>
      </c>
      <c r="K27" s="56">
        <v>59850.339099999997</v>
      </c>
      <c r="L27" s="57">
        <v>28.149374520232598</v>
      </c>
      <c r="M27" s="57">
        <v>2.6923441441286999E-2</v>
      </c>
      <c r="N27" s="56">
        <v>3149648.4676000001</v>
      </c>
      <c r="O27" s="56">
        <v>47288144.345100001</v>
      </c>
      <c r="P27" s="56">
        <v>30469</v>
      </c>
      <c r="Q27" s="56">
        <v>28396</v>
      </c>
      <c r="R27" s="57">
        <v>7.3003239892942799</v>
      </c>
      <c r="S27" s="56">
        <v>7.6525142177295002</v>
      </c>
      <c r="T27" s="56">
        <v>7.6766875827581398</v>
      </c>
      <c r="U27" s="58">
        <v>-0.31588788130096002</v>
      </c>
    </row>
    <row r="28" spans="1:21" ht="12" thickBot="1">
      <c r="A28" s="82"/>
      <c r="B28" s="69" t="s">
        <v>26</v>
      </c>
      <c r="C28" s="70"/>
      <c r="D28" s="56">
        <v>864658.55819999997</v>
      </c>
      <c r="E28" s="56">
        <v>870116.51130000001</v>
      </c>
      <c r="F28" s="57">
        <v>99.372733073201303</v>
      </c>
      <c r="G28" s="56">
        <v>947581.76679999998</v>
      </c>
      <c r="H28" s="57">
        <v>-8.7510346341965892</v>
      </c>
      <c r="I28" s="56">
        <v>64043.028599999998</v>
      </c>
      <c r="J28" s="57">
        <v>7.40674200152732</v>
      </c>
      <c r="K28" s="56">
        <v>27739.359</v>
      </c>
      <c r="L28" s="57">
        <v>2.92738420808542</v>
      </c>
      <c r="M28" s="57">
        <v>1.3087421955208101</v>
      </c>
      <c r="N28" s="56">
        <v>12056168.021299999</v>
      </c>
      <c r="O28" s="56">
        <v>200838830.65709999</v>
      </c>
      <c r="P28" s="56">
        <v>39917</v>
      </c>
      <c r="Q28" s="56">
        <v>38751</v>
      </c>
      <c r="R28" s="57">
        <v>3.0089546076230298</v>
      </c>
      <c r="S28" s="56">
        <v>21.661411383621001</v>
      </c>
      <c r="T28" s="56">
        <v>21.644102848958699</v>
      </c>
      <c r="U28" s="58">
        <v>7.9904925656729006E-2</v>
      </c>
    </row>
    <row r="29" spans="1:21" ht="12" thickBot="1">
      <c r="A29" s="82"/>
      <c r="B29" s="69" t="s">
        <v>27</v>
      </c>
      <c r="C29" s="70"/>
      <c r="D29" s="56">
        <v>584583.31610000005</v>
      </c>
      <c r="E29" s="56">
        <v>601936.22270000004</v>
      </c>
      <c r="F29" s="57">
        <v>97.1171519596938</v>
      </c>
      <c r="G29" s="56">
        <v>658187.80039999995</v>
      </c>
      <c r="H29" s="57">
        <v>-11.182900116846399</v>
      </c>
      <c r="I29" s="56">
        <v>96960.175399999993</v>
      </c>
      <c r="J29" s="57">
        <v>16.5862029807593</v>
      </c>
      <c r="K29" s="56">
        <v>90750.857600000003</v>
      </c>
      <c r="L29" s="57">
        <v>13.787988404654101</v>
      </c>
      <c r="M29" s="57">
        <v>6.8421588117311999E-2</v>
      </c>
      <c r="N29" s="56">
        <v>7557358.5535000004</v>
      </c>
      <c r="O29" s="56">
        <v>147394245.25170001</v>
      </c>
      <c r="P29" s="56">
        <v>96394</v>
      </c>
      <c r="Q29" s="56">
        <v>93627</v>
      </c>
      <c r="R29" s="57">
        <v>2.9553440780971201</v>
      </c>
      <c r="S29" s="56">
        <v>6.0645197429300604</v>
      </c>
      <c r="T29" s="56">
        <v>6.0661407681544901</v>
      </c>
      <c r="U29" s="58">
        <v>-2.6729655325447001E-2</v>
      </c>
    </row>
    <row r="30" spans="1:21" ht="12" thickBot="1">
      <c r="A30" s="82"/>
      <c r="B30" s="69" t="s">
        <v>28</v>
      </c>
      <c r="C30" s="70"/>
      <c r="D30" s="56">
        <v>976171.89650000003</v>
      </c>
      <c r="E30" s="56">
        <v>1174585.4774</v>
      </c>
      <c r="F30" s="57">
        <v>83.107778470137603</v>
      </c>
      <c r="G30" s="56">
        <v>1025854.3361</v>
      </c>
      <c r="H30" s="57">
        <v>-4.8430306186430103</v>
      </c>
      <c r="I30" s="56">
        <v>132418.34899999999</v>
      </c>
      <c r="J30" s="57">
        <v>13.5650646648175</v>
      </c>
      <c r="K30" s="56">
        <v>135153.95430000001</v>
      </c>
      <c r="L30" s="57">
        <v>13.1747704858193</v>
      </c>
      <c r="M30" s="57">
        <v>-2.0240660468785001E-2</v>
      </c>
      <c r="N30" s="56">
        <v>14596060.375399999</v>
      </c>
      <c r="O30" s="56">
        <v>232888591.8466</v>
      </c>
      <c r="P30" s="56">
        <v>70114</v>
      </c>
      <c r="Q30" s="56">
        <v>68721</v>
      </c>
      <c r="R30" s="57">
        <v>2.02703685918424</v>
      </c>
      <c r="S30" s="56">
        <v>13.9226387953904</v>
      </c>
      <c r="T30" s="56">
        <v>13.8233953682281</v>
      </c>
      <c r="U30" s="58">
        <v>0.71282052648792704</v>
      </c>
    </row>
    <row r="31" spans="1:21" ht="12" thickBot="1">
      <c r="A31" s="82"/>
      <c r="B31" s="69" t="s">
        <v>29</v>
      </c>
      <c r="C31" s="70"/>
      <c r="D31" s="56">
        <v>691748.57330000005</v>
      </c>
      <c r="E31" s="56">
        <v>909914.49</v>
      </c>
      <c r="F31" s="57">
        <v>76.023470436216499</v>
      </c>
      <c r="G31" s="56">
        <v>734676.76809999999</v>
      </c>
      <c r="H31" s="57">
        <v>-5.8431403664797497</v>
      </c>
      <c r="I31" s="56">
        <v>42602.646800000002</v>
      </c>
      <c r="J31" s="57">
        <v>6.1586895071952599</v>
      </c>
      <c r="K31" s="56">
        <v>23624.284899999999</v>
      </c>
      <c r="L31" s="57">
        <v>3.2156025514589799</v>
      </c>
      <c r="M31" s="57">
        <v>0.80334122198128399</v>
      </c>
      <c r="N31" s="56">
        <v>13745709.9581</v>
      </c>
      <c r="O31" s="56">
        <v>249388523.93099999</v>
      </c>
      <c r="P31" s="56">
        <v>28912</v>
      </c>
      <c r="Q31" s="56">
        <v>27381</v>
      </c>
      <c r="R31" s="57">
        <v>5.5914685365764596</v>
      </c>
      <c r="S31" s="56">
        <v>23.926002120226901</v>
      </c>
      <c r="T31" s="56">
        <v>24.162394076184199</v>
      </c>
      <c r="U31" s="58">
        <v>-0.98801276857478804</v>
      </c>
    </row>
    <row r="32" spans="1:21" ht="12" thickBot="1">
      <c r="A32" s="82"/>
      <c r="B32" s="69" t="s">
        <v>30</v>
      </c>
      <c r="C32" s="70"/>
      <c r="D32" s="56">
        <v>115925.9086</v>
      </c>
      <c r="E32" s="56">
        <v>121663.3198</v>
      </c>
      <c r="F32" s="57">
        <v>95.284189836812303</v>
      </c>
      <c r="G32" s="56">
        <v>103630.8489</v>
      </c>
      <c r="H32" s="57">
        <v>11.864285423218201</v>
      </c>
      <c r="I32" s="56">
        <v>27460.155500000001</v>
      </c>
      <c r="J32" s="57">
        <v>23.687677613768599</v>
      </c>
      <c r="K32" s="56">
        <v>26541.890500000001</v>
      </c>
      <c r="L32" s="57">
        <v>25.611958969487901</v>
      </c>
      <c r="M32" s="57">
        <v>3.4596819695265998E-2</v>
      </c>
      <c r="N32" s="56">
        <v>1505640.2485</v>
      </c>
      <c r="O32" s="56">
        <v>24274236.7159</v>
      </c>
      <c r="P32" s="56">
        <v>21843</v>
      </c>
      <c r="Q32" s="56">
        <v>20818</v>
      </c>
      <c r="R32" s="57">
        <v>4.9236237871073101</v>
      </c>
      <c r="S32" s="56">
        <v>5.3072338323490396</v>
      </c>
      <c r="T32" s="56">
        <v>5.3060295897780803</v>
      </c>
      <c r="U32" s="58">
        <v>2.2690588148181999E-2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35.314999999999998</v>
      </c>
      <c r="O33" s="56">
        <v>360.61360000000002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171603.4515</v>
      </c>
      <c r="E34" s="56">
        <v>148749.05799999999</v>
      </c>
      <c r="F34" s="57">
        <v>115.364395450491</v>
      </c>
      <c r="G34" s="56">
        <v>111185.0301</v>
      </c>
      <c r="H34" s="57">
        <v>54.340428154455303</v>
      </c>
      <c r="I34" s="56">
        <v>27738.654200000001</v>
      </c>
      <c r="J34" s="57">
        <v>16.164391775068701</v>
      </c>
      <c r="K34" s="56">
        <v>20462.139800000001</v>
      </c>
      <c r="L34" s="57">
        <v>18.403682385656001</v>
      </c>
      <c r="M34" s="57">
        <v>0.35560867392764101</v>
      </c>
      <c r="N34" s="56">
        <v>2377065.1186000002</v>
      </c>
      <c r="O34" s="56">
        <v>38792856.069200002</v>
      </c>
      <c r="P34" s="56">
        <v>11651</v>
      </c>
      <c r="Q34" s="56">
        <v>11261</v>
      </c>
      <c r="R34" s="57">
        <v>3.4632803481040799</v>
      </c>
      <c r="S34" s="56">
        <v>14.7286457385632</v>
      </c>
      <c r="T34" s="56">
        <v>14.3557038184886</v>
      </c>
      <c r="U34" s="58">
        <v>2.5320856152997799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115173.52</v>
      </c>
      <c r="E36" s="59"/>
      <c r="F36" s="59"/>
      <c r="G36" s="56">
        <v>166716.04999999999</v>
      </c>
      <c r="H36" s="57">
        <v>-30.9163574832777</v>
      </c>
      <c r="I36" s="56">
        <v>-541.57000000000005</v>
      </c>
      <c r="J36" s="57">
        <v>-0.47022093272828702</v>
      </c>
      <c r="K36" s="56">
        <v>1079.04</v>
      </c>
      <c r="L36" s="57">
        <v>0.64723222509170497</v>
      </c>
      <c r="M36" s="57">
        <v>-1.50189983689205</v>
      </c>
      <c r="N36" s="56">
        <v>1883692.82</v>
      </c>
      <c r="O36" s="56">
        <v>31353941.07</v>
      </c>
      <c r="P36" s="56">
        <v>81</v>
      </c>
      <c r="Q36" s="56">
        <v>88</v>
      </c>
      <c r="R36" s="57">
        <v>-7.9545454545454604</v>
      </c>
      <c r="S36" s="56">
        <v>1421.8953086419799</v>
      </c>
      <c r="T36" s="56">
        <v>1330.8665909090901</v>
      </c>
      <c r="U36" s="58">
        <v>6.4019282699388302</v>
      </c>
    </row>
    <row r="37" spans="1:21" ht="12" thickBot="1">
      <c r="A37" s="82"/>
      <c r="B37" s="69" t="s">
        <v>35</v>
      </c>
      <c r="C37" s="70"/>
      <c r="D37" s="56">
        <v>118986.43</v>
      </c>
      <c r="E37" s="59"/>
      <c r="F37" s="59"/>
      <c r="G37" s="56">
        <v>166529.09</v>
      </c>
      <c r="H37" s="57">
        <v>-28.5491621914225</v>
      </c>
      <c r="I37" s="56">
        <v>-12730.2</v>
      </c>
      <c r="J37" s="57">
        <v>-10.698867089297501</v>
      </c>
      <c r="K37" s="56">
        <v>-19883.259999999998</v>
      </c>
      <c r="L37" s="57">
        <v>-11.939811837079001</v>
      </c>
      <c r="M37" s="57">
        <v>-0.35975287754623703</v>
      </c>
      <c r="N37" s="56">
        <v>3316075.92</v>
      </c>
      <c r="O37" s="56">
        <v>83256292.340000004</v>
      </c>
      <c r="P37" s="56">
        <v>71</v>
      </c>
      <c r="Q37" s="56">
        <v>78</v>
      </c>
      <c r="R37" s="57">
        <v>-8.9743589743589798</v>
      </c>
      <c r="S37" s="56">
        <v>1675.86521126761</v>
      </c>
      <c r="T37" s="56">
        <v>1911.64974358974</v>
      </c>
      <c r="U37" s="58">
        <v>-14.069421021264199</v>
      </c>
    </row>
    <row r="38" spans="1:21" ht="12" thickBot="1">
      <c r="A38" s="82"/>
      <c r="B38" s="69" t="s">
        <v>36</v>
      </c>
      <c r="C38" s="70"/>
      <c r="D38" s="56">
        <v>624268.38</v>
      </c>
      <c r="E38" s="59"/>
      <c r="F38" s="59"/>
      <c r="G38" s="56">
        <v>442503.52</v>
      </c>
      <c r="H38" s="57">
        <v>41.0764777645159</v>
      </c>
      <c r="I38" s="56">
        <v>-11189.12</v>
      </c>
      <c r="J38" s="57">
        <v>-1.7923573191389299</v>
      </c>
      <c r="K38" s="56">
        <v>-12851.53</v>
      </c>
      <c r="L38" s="57">
        <v>-2.9042774620188299</v>
      </c>
      <c r="M38" s="57">
        <v>-0.12935502621088699</v>
      </c>
      <c r="N38" s="56">
        <v>6988512.8700000001</v>
      </c>
      <c r="O38" s="56">
        <v>71488030.989999995</v>
      </c>
      <c r="P38" s="56">
        <v>248</v>
      </c>
      <c r="Q38" s="56">
        <v>286</v>
      </c>
      <c r="R38" s="57">
        <v>-13.286713286713301</v>
      </c>
      <c r="S38" s="56">
        <v>2517.2112096774199</v>
      </c>
      <c r="T38" s="56">
        <v>2608.4154895104898</v>
      </c>
      <c r="U38" s="58">
        <v>-3.62322714448573</v>
      </c>
    </row>
    <row r="39" spans="1:21" ht="12" thickBot="1">
      <c r="A39" s="82"/>
      <c r="B39" s="69" t="s">
        <v>37</v>
      </c>
      <c r="C39" s="70"/>
      <c r="D39" s="56">
        <v>180031.87</v>
      </c>
      <c r="E39" s="59"/>
      <c r="F39" s="59"/>
      <c r="G39" s="56">
        <v>200802.74</v>
      </c>
      <c r="H39" s="57">
        <v>-10.343917617857199</v>
      </c>
      <c r="I39" s="56">
        <v>-24199.95</v>
      </c>
      <c r="J39" s="57">
        <v>-13.442036679394599</v>
      </c>
      <c r="K39" s="56">
        <v>-31795.919999999998</v>
      </c>
      <c r="L39" s="57">
        <v>-15.8344054468579</v>
      </c>
      <c r="M39" s="57">
        <v>-0.23889763214903001</v>
      </c>
      <c r="N39" s="56">
        <v>3464726.97</v>
      </c>
      <c r="O39" s="56">
        <v>55649673.950000003</v>
      </c>
      <c r="P39" s="56">
        <v>134</v>
      </c>
      <c r="Q39" s="56">
        <v>130</v>
      </c>
      <c r="R39" s="57">
        <v>3.07692307692307</v>
      </c>
      <c r="S39" s="56">
        <v>1343.5214179104501</v>
      </c>
      <c r="T39" s="56">
        <v>1186.3663076923101</v>
      </c>
      <c r="U39" s="58">
        <v>11.697253808023399</v>
      </c>
    </row>
    <row r="40" spans="1:21" ht="12" thickBot="1">
      <c r="A40" s="82"/>
      <c r="B40" s="69" t="s">
        <v>66</v>
      </c>
      <c r="C40" s="70"/>
      <c r="D40" s="56">
        <v>1.71</v>
      </c>
      <c r="E40" s="59"/>
      <c r="F40" s="59"/>
      <c r="G40" s="59"/>
      <c r="H40" s="59"/>
      <c r="I40" s="56">
        <v>-6422.22</v>
      </c>
      <c r="J40" s="57">
        <v>-375568.42105263198</v>
      </c>
      <c r="K40" s="59"/>
      <c r="L40" s="59"/>
      <c r="M40" s="59"/>
      <c r="N40" s="56">
        <v>1.73</v>
      </c>
      <c r="O40" s="56">
        <v>1304.56</v>
      </c>
      <c r="P40" s="56">
        <v>6</v>
      </c>
      <c r="Q40" s="59"/>
      <c r="R40" s="59"/>
      <c r="S40" s="56">
        <v>0.28499999999999998</v>
      </c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39681.196499999998</v>
      </c>
      <c r="E41" s="59"/>
      <c r="F41" s="59"/>
      <c r="G41" s="56">
        <v>132129.82930000001</v>
      </c>
      <c r="H41" s="57">
        <v>-69.968025607673994</v>
      </c>
      <c r="I41" s="56">
        <v>1978.6414</v>
      </c>
      <c r="J41" s="57">
        <v>4.9863451068064499</v>
      </c>
      <c r="K41" s="56">
        <v>8731.9925000000003</v>
      </c>
      <c r="L41" s="57">
        <v>6.6086458646473103</v>
      </c>
      <c r="M41" s="57">
        <v>-0.77340321810858204</v>
      </c>
      <c r="N41" s="56">
        <v>765467.09349999996</v>
      </c>
      <c r="O41" s="56">
        <v>15438730.330600001</v>
      </c>
      <c r="P41" s="56">
        <v>69</v>
      </c>
      <c r="Q41" s="56">
        <v>85</v>
      </c>
      <c r="R41" s="57">
        <v>-18.823529411764699</v>
      </c>
      <c r="S41" s="56">
        <v>575.08980434782598</v>
      </c>
      <c r="T41" s="56">
        <v>372.30768823529399</v>
      </c>
      <c r="U41" s="58">
        <v>35.260947869262701</v>
      </c>
    </row>
    <row r="42" spans="1:21" ht="12" thickBot="1">
      <c r="A42" s="82"/>
      <c r="B42" s="69" t="s">
        <v>33</v>
      </c>
      <c r="C42" s="70"/>
      <c r="D42" s="56">
        <v>407841.80680000002</v>
      </c>
      <c r="E42" s="56">
        <v>838829.01170000003</v>
      </c>
      <c r="F42" s="57">
        <v>48.620374487698498</v>
      </c>
      <c r="G42" s="56">
        <v>414987.34480000002</v>
      </c>
      <c r="H42" s="57">
        <v>-1.7218688930004999</v>
      </c>
      <c r="I42" s="56">
        <v>18442.9195</v>
      </c>
      <c r="J42" s="57">
        <v>4.5220767445854699</v>
      </c>
      <c r="K42" s="56">
        <v>23611.241000000002</v>
      </c>
      <c r="L42" s="57">
        <v>5.6896291648072497</v>
      </c>
      <c r="M42" s="57">
        <v>-0.2188924123048</v>
      </c>
      <c r="N42" s="56">
        <v>5216132.0186999999</v>
      </c>
      <c r="O42" s="56">
        <v>96343076.839599997</v>
      </c>
      <c r="P42" s="56">
        <v>1943</v>
      </c>
      <c r="Q42" s="56">
        <v>2024</v>
      </c>
      <c r="R42" s="57">
        <v>-4.0019762845849902</v>
      </c>
      <c r="S42" s="56">
        <v>209.90314297478099</v>
      </c>
      <c r="T42" s="56">
        <v>197.99139822134401</v>
      </c>
      <c r="U42" s="58">
        <v>5.6748767953744004</v>
      </c>
    </row>
    <row r="43" spans="1:21" ht="12" thickBot="1">
      <c r="A43" s="82"/>
      <c r="B43" s="69" t="s">
        <v>38</v>
      </c>
      <c r="C43" s="70"/>
      <c r="D43" s="56">
        <v>46611.99</v>
      </c>
      <c r="E43" s="59"/>
      <c r="F43" s="59"/>
      <c r="G43" s="56">
        <v>57275.21</v>
      </c>
      <c r="H43" s="57">
        <v>-18.617513580482701</v>
      </c>
      <c r="I43" s="56">
        <v>-4582.93</v>
      </c>
      <c r="J43" s="57">
        <v>-9.8320839766763903</v>
      </c>
      <c r="K43" s="56">
        <v>-3494.93</v>
      </c>
      <c r="L43" s="57">
        <v>-6.1019942135524303</v>
      </c>
      <c r="M43" s="57">
        <v>0.31130809486885302</v>
      </c>
      <c r="N43" s="56">
        <v>1482038.55</v>
      </c>
      <c r="O43" s="56">
        <v>39260966.289999999</v>
      </c>
      <c r="P43" s="56">
        <v>34</v>
      </c>
      <c r="Q43" s="56">
        <v>49</v>
      </c>
      <c r="R43" s="57">
        <v>-30.612244897959201</v>
      </c>
      <c r="S43" s="56">
        <v>1370.94088235294</v>
      </c>
      <c r="T43" s="56">
        <v>1344.37632653061</v>
      </c>
      <c r="U43" s="58">
        <v>1.93768791669092</v>
      </c>
    </row>
    <row r="44" spans="1:21" ht="12" thickBot="1">
      <c r="A44" s="82"/>
      <c r="B44" s="69" t="s">
        <v>39</v>
      </c>
      <c r="C44" s="70"/>
      <c r="D44" s="56">
        <v>30945.33</v>
      </c>
      <c r="E44" s="59"/>
      <c r="F44" s="59"/>
      <c r="G44" s="56">
        <v>43137.61</v>
      </c>
      <c r="H44" s="57">
        <v>-28.2636891566315</v>
      </c>
      <c r="I44" s="56">
        <v>4205.05</v>
      </c>
      <c r="J44" s="57">
        <v>13.588641646413199</v>
      </c>
      <c r="K44" s="56">
        <v>5653.24</v>
      </c>
      <c r="L44" s="57">
        <v>13.1051303027683</v>
      </c>
      <c r="M44" s="57">
        <v>-0.25616991318252902</v>
      </c>
      <c r="N44" s="56">
        <v>790396.3</v>
      </c>
      <c r="O44" s="56">
        <v>16417705.789999999</v>
      </c>
      <c r="P44" s="56">
        <v>28</v>
      </c>
      <c r="Q44" s="56">
        <v>33</v>
      </c>
      <c r="R44" s="57">
        <v>-15.151515151515101</v>
      </c>
      <c r="S44" s="56">
        <v>1105.19035714286</v>
      </c>
      <c r="T44" s="56">
        <v>1131.7021212121199</v>
      </c>
      <c r="U44" s="58">
        <v>-2.3988414211106899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18535.504000000001</v>
      </c>
      <c r="E46" s="62"/>
      <c r="F46" s="62"/>
      <c r="G46" s="61">
        <v>27210.606599999999</v>
      </c>
      <c r="H46" s="63">
        <v>-31.8813274820562</v>
      </c>
      <c r="I46" s="61">
        <v>1509.6312</v>
      </c>
      <c r="J46" s="63">
        <v>8.1445381792693592</v>
      </c>
      <c r="K46" s="61">
        <v>1790.4699000000001</v>
      </c>
      <c r="L46" s="63">
        <v>6.5800440479706204</v>
      </c>
      <c r="M46" s="63">
        <v>-0.15685195266337601</v>
      </c>
      <c r="N46" s="61">
        <v>169464.91029999999</v>
      </c>
      <c r="O46" s="61">
        <v>5507614.1279999996</v>
      </c>
      <c r="P46" s="61">
        <v>19</v>
      </c>
      <c r="Q46" s="61">
        <v>16</v>
      </c>
      <c r="R46" s="63">
        <v>18.75</v>
      </c>
      <c r="S46" s="61">
        <v>975.55284210526304</v>
      </c>
      <c r="T46" s="61">
        <v>778.23207500000001</v>
      </c>
      <c r="U46" s="64">
        <v>20.226558581843801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148634</v>
      </c>
      <c r="D2" s="37">
        <v>671790.66921794903</v>
      </c>
      <c r="E2" s="37">
        <v>523705.14098632499</v>
      </c>
      <c r="F2" s="37">
        <v>148085.52823162399</v>
      </c>
      <c r="G2" s="37">
        <v>523705.14098632499</v>
      </c>
      <c r="H2" s="37">
        <v>0.22043403550694499</v>
      </c>
    </row>
    <row r="3" spans="1:8">
      <c r="A3" s="37">
        <v>2</v>
      </c>
      <c r="B3" s="37">
        <v>13</v>
      </c>
      <c r="C3" s="37">
        <v>13179</v>
      </c>
      <c r="D3" s="37">
        <v>102256.88779316199</v>
      </c>
      <c r="E3" s="37">
        <v>81439.794707692301</v>
      </c>
      <c r="F3" s="37">
        <v>20817.0930854701</v>
      </c>
      <c r="G3" s="37">
        <v>81439.794707692301</v>
      </c>
      <c r="H3" s="37">
        <v>0.203576439051982</v>
      </c>
    </row>
    <row r="4" spans="1:8">
      <c r="A4" s="37">
        <v>3</v>
      </c>
      <c r="B4" s="37">
        <v>14</v>
      </c>
      <c r="C4" s="37">
        <v>123901</v>
      </c>
      <c r="D4" s="37">
        <v>143665.962702352</v>
      </c>
      <c r="E4" s="37">
        <v>101631.29146628801</v>
      </c>
      <c r="F4" s="37">
        <v>42034.671236063798</v>
      </c>
      <c r="G4" s="37">
        <v>101631.29146628801</v>
      </c>
      <c r="H4" s="37">
        <v>0.29258615224784601</v>
      </c>
    </row>
    <row r="5" spans="1:8">
      <c r="A5" s="37">
        <v>4</v>
      </c>
      <c r="B5" s="37">
        <v>15</v>
      </c>
      <c r="C5" s="37">
        <v>7498</v>
      </c>
      <c r="D5" s="37">
        <v>59204.785156009399</v>
      </c>
      <c r="E5" s="37">
        <v>50406.257120021197</v>
      </c>
      <c r="F5" s="37">
        <v>8798.5280359881999</v>
      </c>
      <c r="G5" s="37">
        <v>50406.257120021197</v>
      </c>
      <c r="H5" s="37">
        <v>0.14861177205192699</v>
      </c>
    </row>
    <row r="6" spans="1:8">
      <c r="A6" s="37">
        <v>5</v>
      </c>
      <c r="B6" s="37">
        <v>16</v>
      </c>
      <c r="C6" s="37">
        <v>4171</v>
      </c>
      <c r="D6" s="37">
        <v>198963.43575042699</v>
      </c>
      <c r="E6" s="37">
        <v>165648.75218888899</v>
      </c>
      <c r="F6" s="37">
        <v>33314.683561538499</v>
      </c>
      <c r="G6" s="37">
        <v>165648.75218888899</v>
      </c>
      <c r="H6" s="37">
        <v>0.16744123580237699</v>
      </c>
    </row>
    <row r="7" spans="1:8">
      <c r="A7" s="37">
        <v>6</v>
      </c>
      <c r="B7" s="37">
        <v>17</v>
      </c>
      <c r="C7" s="37">
        <v>33623</v>
      </c>
      <c r="D7" s="37">
        <v>280772.37345897401</v>
      </c>
      <c r="E7" s="37">
        <v>208059.33718717899</v>
      </c>
      <c r="F7" s="37">
        <v>72713.036271794903</v>
      </c>
      <c r="G7" s="37">
        <v>208059.33718717899</v>
      </c>
      <c r="H7" s="37">
        <v>0.25897503866212601</v>
      </c>
    </row>
    <row r="8" spans="1:8">
      <c r="A8" s="37">
        <v>7</v>
      </c>
      <c r="B8" s="37">
        <v>18</v>
      </c>
      <c r="C8" s="37">
        <v>50763</v>
      </c>
      <c r="D8" s="37">
        <v>129874.641662393</v>
      </c>
      <c r="E8" s="37">
        <v>103310.612550427</v>
      </c>
      <c r="F8" s="37">
        <v>26564.0291119658</v>
      </c>
      <c r="G8" s="37">
        <v>103310.612550427</v>
      </c>
      <c r="H8" s="37">
        <v>0.204535918420615</v>
      </c>
    </row>
    <row r="9" spans="1:8">
      <c r="A9" s="37">
        <v>8</v>
      </c>
      <c r="B9" s="37">
        <v>19</v>
      </c>
      <c r="C9" s="37">
        <v>18893</v>
      </c>
      <c r="D9" s="37">
        <v>106000.920396581</v>
      </c>
      <c r="E9" s="37">
        <v>95508.336697435894</v>
      </c>
      <c r="F9" s="37">
        <v>10492.5836991453</v>
      </c>
      <c r="G9" s="37">
        <v>95508.336697435894</v>
      </c>
      <c r="H9" s="37">
        <v>9.8985779178986405E-2</v>
      </c>
    </row>
    <row r="10" spans="1:8">
      <c r="A10" s="37">
        <v>9</v>
      </c>
      <c r="B10" s="37">
        <v>21</v>
      </c>
      <c r="C10" s="37">
        <v>272818</v>
      </c>
      <c r="D10" s="37">
        <v>975536.49905555602</v>
      </c>
      <c r="E10" s="37">
        <v>945248.34813333303</v>
      </c>
      <c r="F10" s="37">
        <v>30288.150922222201</v>
      </c>
      <c r="G10" s="37">
        <v>945248.34813333303</v>
      </c>
      <c r="H10" s="37">
        <v>3.1047686018457601E-2</v>
      </c>
    </row>
    <row r="11" spans="1:8">
      <c r="A11" s="37">
        <v>10</v>
      </c>
      <c r="B11" s="37">
        <v>22</v>
      </c>
      <c r="C11" s="37">
        <v>42099.3</v>
      </c>
      <c r="D11" s="37">
        <v>451697.83429316198</v>
      </c>
      <c r="E11" s="37">
        <v>400964.68862564099</v>
      </c>
      <c r="F11" s="37">
        <v>50733.145667521399</v>
      </c>
      <c r="G11" s="37">
        <v>400964.68862564099</v>
      </c>
      <c r="H11" s="37">
        <v>0.112316557255385</v>
      </c>
    </row>
    <row r="12" spans="1:8">
      <c r="A12" s="37">
        <v>11</v>
      </c>
      <c r="B12" s="37">
        <v>23</v>
      </c>
      <c r="C12" s="37">
        <v>246572.527</v>
      </c>
      <c r="D12" s="37">
        <v>1772296.2263102599</v>
      </c>
      <c r="E12" s="37">
        <v>1504038.78841795</v>
      </c>
      <c r="F12" s="37">
        <v>268257.43789230799</v>
      </c>
      <c r="G12" s="37">
        <v>1504038.78841795</v>
      </c>
      <c r="H12" s="37">
        <v>0.15136151277080401</v>
      </c>
    </row>
    <row r="13" spans="1:8">
      <c r="A13" s="37">
        <v>12</v>
      </c>
      <c r="B13" s="37">
        <v>24</v>
      </c>
      <c r="C13" s="37">
        <v>15147</v>
      </c>
      <c r="D13" s="37">
        <v>462430.42942564102</v>
      </c>
      <c r="E13" s="37">
        <v>438458.36756410298</v>
      </c>
      <c r="F13" s="37">
        <v>23972.061861538499</v>
      </c>
      <c r="G13" s="37">
        <v>438458.36756410298</v>
      </c>
      <c r="H13" s="37">
        <v>5.1839282919406503E-2</v>
      </c>
    </row>
    <row r="14" spans="1:8">
      <c r="A14" s="37">
        <v>13</v>
      </c>
      <c r="B14" s="37">
        <v>25</v>
      </c>
      <c r="C14" s="37">
        <v>86175</v>
      </c>
      <c r="D14" s="37">
        <v>918171.27390000003</v>
      </c>
      <c r="E14" s="37">
        <v>812129.46810000006</v>
      </c>
      <c r="F14" s="37">
        <v>106041.8058</v>
      </c>
      <c r="G14" s="37">
        <v>812129.46810000006</v>
      </c>
      <c r="H14" s="37">
        <v>0.11549240192364101</v>
      </c>
    </row>
    <row r="15" spans="1:8">
      <c r="A15" s="37">
        <v>14</v>
      </c>
      <c r="B15" s="37">
        <v>26</v>
      </c>
      <c r="C15" s="37">
        <v>83679</v>
      </c>
      <c r="D15" s="37">
        <v>367290.04873722099</v>
      </c>
      <c r="E15" s="37">
        <v>318157.51015291602</v>
      </c>
      <c r="F15" s="37">
        <v>49132.538584305301</v>
      </c>
      <c r="G15" s="37">
        <v>318157.51015291602</v>
      </c>
      <c r="H15" s="37">
        <v>0.13377040503337301</v>
      </c>
    </row>
    <row r="16" spans="1:8">
      <c r="A16" s="37">
        <v>15</v>
      </c>
      <c r="B16" s="37">
        <v>27</v>
      </c>
      <c r="C16" s="37">
        <v>191993.14799999999</v>
      </c>
      <c r="D16" s="37">
        <v>1403913.3626564201</v>
      </c>
      <c r="E16" s="37">
        <v>1326930.82310547</v>
      </c>
      <c r="F16" s="37">
        <v>76982.539550949194</v>
      </c>
      <c r="G16" s="37">
        <v>1326930.82310547</v>
      </c>
      <c r="H16" s="37">
        <v>5.4834252311187201E-2</v>
      </c>
    </row>
    <row r="17" spans="1:8">
      <c r="A17" s="37">
        <v>16</v>
      </c>
      <c r="B17" s="37">
        <v>29</v>
      </c>
      <c r="C17" s="37">
        <v>215687</v>
      </c>
      <c r="D17" s="37">
        <v>2438772.3002871801</v>
      </c>
      <c r="E17" s="37">
        <v>2182720.18376581</v>
      </c>
      <c r="F17" s="37">
        <v>256052.11652136801</v>
      </c>
      <c r="G17" s="37">
        <v>2182720.18376581</v>
      </c>
      <c r="H17" s="37">
        <v>0.10499221944222301</v>
      </c>
    </row>
    <row r="18" spans="1:8">
      <c r="A18" s="37">
        <v>17</v>
      </c>
      <c r="B18" s="37">
        <v>31</v>
      </c>
      <c r="C18" s="37">
        <v>32682.161</v>
      </c>
      <c r="D18" s="37">
        <v>285582.50390035502</v>
      </c>
      <c r="E18" s="37">
        <v>240659.959632452</v>
      </c>
      <c r="F18" s="37">
        <v>44922.544267903402</v>
      </c>
      <c r="G18" s="37">
        <v>240659.959632452</v>
      </c>
      <c r="H18" s="37">
        <v>0.15730145808784399</v>
      </c>
    </row>
    <row r="19" spans="1:8">
      <c r="A19" s="37">
        <v>18</v>
      </c>
      <c r="B19" s="37">
        <v>32</v>
      </c>
      <c r="C19" s="37">
        <v>15083.537</v>
      </c>
      <c r="D19" s="37">
        <v>270730.12297462398</v>
      </c>
      <c r="E19" s="37">
        <v>246925.81306278601</v>
      </c>
      <c r="F19" s="37">
        <v>23804.309911837201</v>
      </c>
      <c r="G19" s="37">
        <v>246925.81306278601</v>
      </c>
      <c r="H19" s="37">
        <v>8.7926343955705602E-2</v>
      </c>
    </row>
    <row r="20" spans="1:8">
      <c r="A20" s="37">
        <v>19</v>
      </c>
      <c r="B20" s="37">
        <v>33</v>
      </c>
      <c r="C20" s="37">
        <v>54742.392</v>
      </c>
      <c r="D20" s="37">
        <v>659199.67498030397</v>
      </c>
      <c r="E20" s="37">
        <v>510583.40832904301</v>
      </c>
      <c r="F20" s="37">
        <v>148616.26665126</v>
      </c>
      <c r="G20" s="37">
        <v>510583.40832904301</v>
      </c>
      <c r="H20" s="37">
        <v>0.22544954479187401</v>
      </c>
    </row>
    <row r="21" spans="1:8">
      <c r="A21" s="37">
        <v>20</v>
      </c>
      <c r="B21" s="37">
        <v>34</v>
      </c>
      <c r="C21" s="37">
        <v>41755.785000000003</v>
      </c>
      <c r="D21" s="37">
        <v>233164.21382866701</v>
      </c>
      <c r="E21" s="37">
        <v>171702.725560113</v>
      </c>
      <c r="F21" s="37">
        <v>61461.488268553599</v>
      </c>
      <c r="G21" s="37">
        <v>171702.725560113</v>
      </c>
      <c r="H21" s="37">
        <v>0.26359743315377199</v>
      </c>
    </row>
    <row r="22" spans="1:8">
      <c r="A22" s="37">
        <v>21</v>
      </c>
      <c r="B22" s="37">
        <v>35</v>
      </c>
      <c r="C22" s="37">
        <v>26598.574000000001</v>
      </c>
      <c r="D22" s="37">
        <v>864660.55237256596</v>
      </c>
      <c r="E22" s="37">
        <v>800615.53343893797</v>
      </c>
      <c r="F22" s="37">
        <v>64045.0189336283</v>
      </c>
      <c r="G22" s="37">
        <v>800615.53343893797</v>
      </c>
      <c r="H22" s="37">
        <v>7.4069551060116506E-2</v>
      </c>
    </row>
    <row r="23" spans="1:8">
      <c r="A23" s="37">
        <v>22</v>
      </c>
      <c r="B23" s="37">
        <v>36</v>
      </c>
      <c r="C23" s="37">
        <v>130431.235</v>
      </c>
      <c r="D23" s="37">
        <v>584583.57337522099</v>
      </c>
      <c r="E23" s="37">
        <v>487623.13278309198</v>
      </c>
      <c r="F23" s="37">
        <v>96960.440592129002</v>
      </c>
      <c r="G23" s="37">
        <v>487623.13278309198</v>
      </c>
      <c r="H23" s="37">
        <v>0.165862410454517</v>
      </c>
    </row>
    <row r="24" spans="1:8">
      <c r="A24" s="37">
        <v>23</v>
      </c>
      <c r="B24" s="37">
        <v>37</v>
      </c>
      <c r="C24" s="37">
        <v>127034.553</v>
      </c>
      <c r="D24" s="37">
        <v>976171.82534424798</v>
      </c>
      <c r="E24" s="37">
        <v>843753.51767173305</v>
      </c>
      <c r="F24" s="37">
        <v>132418.30767251499</v>
      </c>
      <c r="G24" s="37">
        <v>843753.51767173305</v>
      </c>
      <c r="H24" s="37">
        <v>0.13565061419982799</v>
      </c>
    </row>
    <row r="25" spans="1:8">
      <c r="A25" s="37">
        <v>24</v>
      </c>
      <c r="B25" s="37">
        <v>38</v>
      </c>
      <c r="C25" s="37">
        <v>147910.641</v>
      </c>
      <c r="D25" s="37">
        <v>691748.45541592897</v>
      </c>
      <c r="E25" s="37">
        <v>649145.91695840703</v>
      </c>
      <c r="F25" s="37">
        <v>42602.538457522103</v>
      </c>
      <c r="G25" s="37">
        <v>649145.91695840703</v>
      </c>
      <c r="H25" s="37">
        <v>6.1586748946055002E-2</v>
      </c>
    </row>
    <row r="26" spans="1:8">
      <c r="A26" s="37">
        <v>25</v>
      </c>
      <c r="B26" s="37">
        <v>39</v>
      </c>
      <c r="C26" s="37">
        <v>59622.625999999997</v>
      </c>
      <c r="D26" s="37">
        <v>115925.79831912099</v>
      </c>
      <c r="E26" s="37">
        <v>88465.756246408797</v>
      </c>
      <c r="F26" s="37">
        <v>27460.042072712298</v>
      </c>
      <c r="G26" s="37">
        <v>88465.756246408797</v>
      </c>
      <c r="H26" s="37">
        <v>0.236876023032597</v>
      </c>
    </row>
    <row r="27" spans="1:8">
      <c r="A27" s="37">
        <v>26</v>
      </c>
      <c r="B27" s="37">
        <v>42</v>
      </c>
      <c r="C27" s="37">
        <v>8043.982</v>
      </c>
      <c r="D27" s="37">
        <v>171603.4509</v>
      </c>
      <c r="E27" s="37">
        <v>143864.79</v>
      </c>
      <c r="F27" s="37">
        <v>27738.660899999999</v>
      </c>
      <c r="G27" s="37">
        <v>143864.79</v>
      </c>
      <c r="H27" s="37">
        <v>0.16164395735936801</v>
      </c>
    </row>
    <row r="28" spans="1:8">
      <c r="A28" s="37">
        <v>27</v>
      </c>
      <c r="B28" s="37">
        <v>75</v>
      </c>
      <c r="C28" s="37">
        <v>69</v>
      </c>
      <c r="D28" s="37">
        <v>39681.1965811966</v>
      </c>
      <c r="E28" s="37">
        <v>37702.555555555598</v>
      </c>
      <c r="F28" s="37">
        <v>1978.64102564103</v>
      </c>
      <c r="G28" s="37">
        <v>37702.555555555598</v>
      </c>
      <c r="H28" s="37">
        <v>4.9863441531867198E-2</v>
      </c>
    </row>
    <row r="29" spans="1:8">
      <c r="A29" s="37">
        <v>28</v>
      </c>
      <c r="B29" s="37">
        <v>76</v>
      </c>
      <c r="C29" s="37">
        <v>2066</v>
      </c>
      <c r="D29" s="37">
        <v>407841.80334957299</v>
      </c>
      <c r="E29" s="37">
        <v>389398.88192478602</v>
      </c>
      <c r="F29" s="37">
        <v>18092.494074359001</v>
      </c>
      <c r="G29" s="37">
        <v>389398.88192478602</v>
      </c>
      <c r="H29" s="37">
        <v>4.4399698104032798E-2</v>
      </c>
    </row>
    <row r="30" spans="1:8">
      <c r="A30" s="37">
        <v>29</v>
      </c>
      <c r="B30" s="37">
        <v>99</v>
      </c>
      <c r="C30" s="37">
        <v>19</v>
      </c>
      <c r="D30" s="37">
        <v>18535.504122229799</v>
      </c>
      <c r="E30" s="37">
        <v>17025.872354587402</v>
      </c>
      <c r="F30" s="37">
        <v>1509.6317676423901</v>
      </c>
      <c r="G30" s="37">
        <v>17025.872354587402</v>
      </c>
      <c r="H30" s="37">
        <v>8.1445411880212801E-2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79</v>
      </c>
      <c r="D34" s="34">
        <v>115173.52</v>
      </c>
      <c r="E34" s="34">
        <v>115715.09</v>
      </c>
      <c r="F34" s="30"/>
      <c r="G34" s="30"/>
      <c r="H34" s="30"/>
    </row>
    <row r="35" spans="1:8">
      <c r="A35" s="30"/>
      <c r="B35" s="33">
        <v>71</v>
      </c>
      <c r="C35" s="34">
        <v>80</v>
      </c>
      <c r="D35" s="34">
        <v>118986.43</v>
      </c>
      <c r="E35" s="34">
        <v>131716.63</v>
      </c>
      <c r="F35" s="30"/>
      <c r="G35" s="30"/>
      <c r="H35" s="30"/>
    </row>
    <row r="36" spans="1:8">
      <c r="A36" s="30"/>
      <c r="B36" s="33">
        <v>72</v>
      </c>
      <c r="C36" s="34">
        <v>226</v>
      </c>
      <c r="D36" s="34">
        <v>624268.38</v>
      </c>
      <c r="E36" s="34">
        <v>635457.5</v>
      </c>
      <c r="F36" s="30"/>
      <c r="G36" s="30"/>
      <c r="H36" s="30"/>
    </row>
    <row r="37" spans="1:8">
      <c r="A37" s="30"/>
      <c r="B37" s="33">
        <v>73</v>
      </c>
      <c r="C37" s="34">
        <v>124</v>
      </c>
      <c r="D37" s="34">
        <v>180031.87</v>
      </c>
      <c r="E37" s="34">
        <v>204231.82</v>
      </c>
      <c r="F37" s="30"/>
      <c r="G37" s="30"/>
      <c r="H37" s="30"/>
    </row>
    <row r="38" spans="1:8">
      <c r="A38" s="30"/>
      <c r="B38" s="33">
        <v>74</v>
      </c>
      <c r="C38" s="34">
        <v>102</v>
      </c>
      <c r="D38" s="34">
        <v>1.71</v>
      </c>
      <c r="E38" s="34">
        <v>6423.93</v>
      </c>
      <c r="F38" s="30"/>
      <c r="G38" s="30"/>
      <c r="H38" s="30"/>
    </row>
    <row r="39" spans="1:8">
      <c r="A39" s="30"/>
      <c r="B39" s="33">
        <v>77</v>
      </c>
      <c r="C39" s="34">
        <v>30</v>
      </c>
      <c r="D39" s="34">
        <v>46611.99</v>
      </c>
      <c r="E39" s="34">
        <v>51194.92</v>
      </c>
      <c r="F39" s="34"/>
      <c r="G39" s="30"/>
      <c r="H39" s="30"/>
    </row>
    <row r="40" spans="1:8">
      <c r="A40" s="30"/>
      <c r="B40" s="33">
        <v>78</v>
      </c>
      <c r="C40" s="34">
        <v>26</v>
      </c>
      <c r="D40" s="34">
        <v>30945.33</v>
      </c>
      <c r="E40" s="34">
        <v>26740.28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2016-07-18T00:42:02Z</dcterms:modified>
</cp:coreProperties>
</file>