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<sst xmlns="http://schemas.openxmlformats.org/spreadsheetml/2006/main" count="120" uniqueCount="79">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</sst>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18200420.220699999</v>
      </c>
      <c r="F3" s="25">
        <f>RA!I7</f>
        <v>1616154.6288000001</v>
      </c>
      <c r="G3" s="16">
        <f>SUM(G4:G42)</f>
        <v>16584265.591899998</v>
      </c>
      <c r="H3" s="27">
        <f>RA!J7</f>
        <v>8.8797654625682103</v>
      </c>
      <c r="I3" s="20">
        <f>SUM(I4:I42)</f>
        <v>18200424.251077499</v>
      </c>
      <c r="J3" s="21">
        <f>SUM(J4:J42)</f>
        <v>16584265.529448455</v>
      </c>
      <c r="K3" s="22">
        <f>E3-I3</f>
        <v>-4.0303774997591972</v>
      </c>
      <c r="L3" s="22">
        <f>G3-J3</f>
        <v>6.2451543286442757E-2</v>
      </c>
    </row>
    <row r="4" spans="1:13">
      <c r="A4" s="68">
        <f>RA!A8</f>
        <v>42566</v>
      </c>
      <c r="B4" s="12">
        <v>12</v>
      </c>
      <c r="C4" s="66" t="s">
        <v>6</v>
      </c>
      <c r="D4" s="66"/>
      <c r="E4" s="15">
        <f>VLOOKUP(C4,RA!B8:D35,3,0)</f>
        <v>618015.65850000002</v>
      </c>
      <c r="F4" s="25">
        <f>VLOOKUP(C4,RA!B8:I38,8,0)</f>
        <v>142083.291</v>
      </c>
      <c r="G4" s="16">
        <f t="shared" ref="G4:G42" si="0">E4-F4</f>
        <v>475932.36750000005</v>
      </c>
      <c r="H4" s="27">
        <f>RA!J8</f>
        <v>22.990241273959601</v>
      </c>
      <c r="I4" s="20">
        <f>VLOOKUP(B4,RMS!B:D,3,FALSE)</f>
        <v>618016.37261111103</v>
      </c>
      <c r="J4" s="21">
        <f>VLOOKUP(B4,RMS!B:E,4,FALSE)</f>
        <v>475932.37809316203</v>
      </c>
      <c r="K4" s="22">
        <f t="shared" ref="K4:K42" si="1">E4-I4</f>
        <v>-0.71411111101042479</v>
      </c>
      <c r="L4" s="22">
        <f t="shared" ref="L4:L42" si="2">G4-J4</f>
        <v>-1.0593161976430565E-2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96439.737899999993</v>
      </c>
      <c r="F5" s="25">
        <f>VLOOKUP(C5,RA!B9:I39,8,0)</f>
        <v>20052.332200000001</v>
      </c>
      <c r="G5" s="16">
        <f t="shared" si="0"/>
        <v>76387.405699999988</v>
      </c>
      <c r="H5" s="27">
        <f>RA!J9</f>
        <v>20.7926033776581</v>
      </c>
      <c r="I5" s="20">
        <f>VLOOKUP(B5,RMS!B:D,3,FALSE)</f>
        <v>96439.767493162406</v>
      </c>
      <c r="J5" s="21">
        <f>VLOOKUP(B5,RMS!B:E,4,FALSE)</f>
        <v>76387.421968376104</v>
      </c>
      <c r="K5" s="22">
        <f t="shared" si="1"/>
        <v>-2.9593162413220853E-2</v>
      </c>
      <c r="L5" s="22">
        <f t="shared" si="2"/>
        <v>-1.6268376115476713E-2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142398.01209999999</v>
      </c>
      <c r="F6" s="25">
        <f>VLOOKUP(C6,RA!B10:I40,8,0)</f>
        <v>43211.3698</v>
      </c>
      <c r="G6" s="16">
        <f t="shared" si="0"/>
        <v>99186.642299999992</v>
      </c>
      <c r="H6" s="27">
        <f>RA!J10</f>
        <v>30.345486683939502</v>
      </c>
      <c r="I6" s="20">
        <f>VLOOKUP(B6,RMS!B:D,3,FALSE)</f>
        <v>142400.29944514</v>
      </c>
      <c r="J6" s="21">
        <f>VLOOKUP(B6,RMS!B:E,4,FALSE)</f>
        <v>99186.640756478693</v>
      </c>
      <c r="K6" s="22">
        <f>E6-I6</f>
        <v>-2.2873451400082558</v>
      </c>
      <c r="L6" s="22">
        <f t="shared" si="2"/>
        <v>1.5435212990269065E-3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52807.793599999997</v>
      </c>
      <c r="F7" s="25">
        <f>VLOOKUP(C7,RA!B11:I41,8,0)</f>
        <v>7985.6067999999996</v>
      </c>
      <c r="G7" s="16">
        <f t="shared" si="0"/>
        <v>44822.186799999996</v>
      </c>
      <c r="H7" s="27">
        <f>RA!J11</f>
        <v>15.1220232007572</v>
      </c>
      <c r="I7" s="20">
        <f>VLOOKUP(B7,RMS!B:D,3,FALSE)</f>
        <v>52807.847126805798</v>
      </c>
      <c r="J7" s="21">
        <f>VLOOKUP(B7,RMS!B:E,4,FALSE)</f>
        <v>44822.1862911883</v>
      </c>
      <c r="K7" s="22">
        <f t="shared" si="1"/>
        <v>-5.3526805801084265E-2</v>
      </c>
      <c r="L7" s="22">
        <f t="shared" si="2"/>
        <v>5.0881169590866193E-4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152575.2917</v>
      </c>
      <c r="F8" s="25">
        <f>VLOOKUP(C8,RA!B12:I42,8,0)</f>
        <v>27359.196599999999</v>
      </c>
      <c r="G8" s="16">
        <f t="shared" si="0"/>
        <v>125216.09510000001</v>
      </c>
      <c r="H8" s="27">
        <f>RA!J12</f>
        <v>17.931603666073801</v>
      </c>
      <c r="I8" s="20">
        <f>VLOOKUP(B8,RMS!B:D,3,FALSE)</f>
        <v>152575.30046923101</v>
      </c>
      <c r="J8" s="21">
        <f>VLOOKUP(B8,RMS!B:E,4,FALSE)</f>
        <v>125216.092732479</v>
      </c>
      <c r="K8" s="22">
        <f t="shared" si="1"/>
        <v>-8.7692310044076294E-3</v>
      </c>
      <c r="L8" s="22">
        <f t="shared" si="2"/>
        <v>2.3675210104556754E-3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258101.71890000001</v>
      </c>
      <c r="F9" s="25">
        <f>VLOOKUP(C9,RA!B13:I43,8,0)</f>
        <v>63022.851300000002</v>
      </c>
      <c r="G9" s="16">
        <f t="shared" si="0"/>
        <v>195078.8676</v>
      </c>
      <c r="H9" s="27">
        <f>RA!J13</f>
        <v>24.417834785679101</v>
      </c>
      <c r="I9" s="20">
        <f>VLOOKUP(B9,RMS!B:D,3,FALSE)</f>
        <v>258101.869417949</v>
      </c>
      <c r="J9" s="21">
        <f>VLOOKUP(B9,RMS!B:E,4,FALSE)</f>
        <v>195078.866938461</v>
      </c>
      <c r="K9" s="22">
        <f t="shared" si="1"/>
        <v>-0.1505179489904549</v>
      </c>
      <c r="L9" s="22">
        <f t="shared" si="2"/>
        <v>6.615390011575073E-4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126480.28200000001</v>
      </c>
      <c r="F10" s="25">
        <f>VLOOKUP(C10,RA!B14:I43,8,0)</f>
        <v>25993.7768</v>
      </c>
      <c r="G10" s="16">
        <f t="shared" si="0"/>
        <v>100486.50520000001</v>
      </c>
      <c r="H10" s="27">
        <f>RA!J14</f>
        <v>20.5516436150894</v>
      </c>
      <c r="I10" s="20">
        <f>VLOOKUP(B10,RMS!B:D,3,FALSE)</f>
        <v>126480.285998291</v>
      </c>
      <c r="J10" s="21">
        <f>VLOOKUP(B10,RMS!B:E,4,FALSE)</f>
        <v>100486.500505983</v>
      </c>
      <c r="K10" s="22">
        <f t="shared" si="1"/>
        <v>-3.9982909947866574E-3</v>
      </c>
      <c r="L10" s="22">
        <f t="shared" si="2"/>
        <v>4.6940170141169801E-3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100292.412</v>
      </c>
      <c r="F11" s="25">
        <f>VLOOKUP(C11,RA!B15:I44,8,0)</f>
        <v>12670.823200000001</v>
      </c>
      <c r="G11" s="16">
        <f t="shared" si="0"/>
        <v>87621.588799999998</v>
      </c>
      <c r="H11" s="27">
        <f>RA!J15</f>
        <v>12.633880218176399</v>
      </c>
      <c r="I11" s="20">
        <f>VLOOKUP(B11,RMS!B:D,3,FALSE)</f>
        <v>100292.456481196</v>
      </c>
      <c r="J11" s="21">
        <f>VLOOKUP(B11,RMS!B:E,4,FALSE)</f>
        <v>87621.589806837597</v>
      </c>
      <c r="K11" s="22">
        <f t="shared" si="1"/>
        <v>-4.4481196004198864E-2</v>
      </c>
      <c r="L11" s="22">
        <f t="shared" si="2"/>
        <v>-1.0068375995615497E-3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1002098.0169</v>
      </c>
      <c r="F12" s="25">
        <f>VLOOKUP(C12,RA!B16:I45,8,0)</f>
        <v>34414.206899999997</v>
      </c>
      <c r="G12" s="16">
        <f t="shared" si="0"/>
        <v>967683.81</v>
      </c>
      <c r="H12" s="27">
        <f>RA!J16</f>
        <v>3.4342156475332302</v>
      </c>
      <c r="I12" s="20">
        <f>VLOOKUP(B12,RMS!B:D,3,FALSE)</f>
        <v>1002096.7576572601</v>
      </c>
      <c r="J12" s="21">
        <f>VLOOKUP(B12,RMS!B:E,4,FALSE)</f>
        <v>967683.80996666697</v>
      </c>
      <c r="K12" s="22">
        <f t="shared" si="1"/>
        <v>1.2592427399940789</v>
      </c>
      <c r="L12" s="22">
        <f t="shared" si="2"/>
        <v>3.3333082683384418E-5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476245.29220000003</v>
      </c>
      <c r="F13" s="25">
        <f>VLOOKUP(C13,RA!B17:I46,8,0)</f>
        <v>55916.9908</v>
      </c>
      <c r="G13" s="16">
        <f t="shared" si="0"/>
        <v>420328.3014</v>
      </c>
      <c r="H13" s="27">
        <f>RA!J17</f>
        <v>11.741216494066199</v>
      </c>
      <c r="I13" s="20">
        <f>VLOOKUP(B13,RMS!B:D,3,FALSE)</f>
        <v>476245.29673931602</v>
      </c>
      <c r="J13" s="21">
        <f>VLOOKUP(B13,RMS!B:E,4,FALSE)</f>
        <v>420328.30210256402</v>
      </c>
      <c r="K13" s="22">
        <f t="shared" si="1"/>
        <v>-4.5393159962259233E-3</v>
      </c>
      <c r="L13" s="22">
        <f t="shared" si="2"/>
        <v>-7.0256402250379324E-4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1853181.7748</v>
      </c>
      <c r="F14" s="25">
        <f>VLOOKUP(C14,RA!B18:I47,8,0)</f>
        <v>275372.10840000003</v>
      </c>
      <c r="G14" s="16">
        <f t="shared" si="0"/>
        <v>1577809.6664</v>
      </c>
      <c r="H14" s="27">
        <f>RA!J18</f>
        <v>14.859422434678301</v>
      </c>
      <c r="I14" s="20">
        <f>VLOOKUP(B14,RMS!B:D,3,FALSE)</f>
        <v>1853180.6209444399</v>
      </c>
      <c r="J14" s="21">
        <f>VLOOKUP(B14,RMS!B:E,4,FALSE)</f>
        <v>1577809.65375214</v>
      </c>
      <c r="K14" s="22">
        <f t="shared" si="1"/>
        <v>1.1538555601146072</v>
      </c>
      <c r="L14" s="22">
        <f t="shared" si="2"/>
        <v>1.2647859985008836E-2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475651.3211</v>
      </c>
      <c r="F15" s="25">
        <f>VLOOKUP(C15,RA!B19:I48,8,0)</f>
        <v>4411.2981</v>
      </c>
      <c r="G15" s="16">
        <f t="shared" si="0"/>
        <v>471240.02299999999</v>
      </c>
      <c r="H15" s="27">
        <f>RA!J19</f>
        <v>0.92742265275293501</v>
      </c>
      <c r="I15" s="20">
        <f>VLOOKUP(B15,RMS!B:D,3,FALSE)</f>
        <v>475651.33581196598</v>
      </c>
      <c r="J15" s="21">
        <f>VLOOKUP(B15,RMS!B:E,4,FALSE)</f>
        <v>471240.02341025602</v>
      </c>
      <c r="K15" s="22">
        <f t="shared" si="1"/>
        <v>-1.4711965981405228E-2</v>
      </c>
      <c r="L15" s="22">
        <f t="shared" si="2"/>
        <v>-4.1025603422895074E-4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971036.98690000002</v>
      </c>
      <c r="F16" s="25">
        <f>VLOOKUP(C16,RA!B20:I49,8,0)</f>
        <v>104141.09179999999</v>
      </c>
      <c r="G16" s="16">
        <f t="shared" si="0"/>
        <v>866895.89510000008</v>
      </c>
      <c r="H16" s="27">
        <f>RA!J20</f>
        <v>10.7247296658047</v>
      </c>
      <c r="I16" s="20">
        <f>VLOOKUP(B16,RMS!B:D,3,FALSE)</f>
        <v>971036.9693</v>
      </c>
      <c r="J16" s="21">
        <f>VLOOKUP(B16,RMS!B:E,4,FALSE)</f>
        <v>866895.89509999997</v>
      </c>
      <c r="K16" s="22">
        <f t="shared" si="1"/>
        <v>1.760000002104789E-2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343872.99979999999</v>
      </c>
      <c r="F17" s="25">
        <f>VLOOKUP(C17,RA!B21:I50,8,0)</f>
        <v>46936.126199999999</v>
      </c>
      <c r="G17" s="16">
        <f t="shared" si="0"/>
        <v>296936.87359999999</v>
      </c>
      <c r="H17" s="27">
        <f>RA!J21</f>
        <v>13.6492618575167</v>
      </c>
      <c r="I17" s="20">
        <f>VLOOKUP(B17,RMS!B:D,3,FALSE)</f>
        <v>343872.32755950402</v>
      </c>
      <c r="J17" s="21">
        <f>VLOOKUP(B17,RMS!B:E,4,FALSE)</f>
        <v>296936.87301962799</v>
      </c>
      <c r="K17" s="22">
        <f t="shared" si="1"/>
        <v>0.672240495972801</v>
      </c>
      <c r="L17" s="22">
        <f t="shared" si="2"/>
        <v>5.8037199778482318E-4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1396287.0575000001</v>
      </c>
      <c r="F18" s="25">
        <f>VLOOKUP(C18,RA!B22:I51,8,0)</f>
        <v>59964.792099999999</v>
      </c>
      <c r="G18" s="16">
        <f t="shared" si="0"/>
        <v>1336322.2654000001</v>
      </c>
      <c r="H18" s="27">
        <f>RA!J22</f>
        <v>4.2945891231968201</v>
      </c>
      <c r="I18" s="20">
        <f>VLOOKUP(B18,RMS!B:D,3,FALSE)</f>
        <v>1396288.4184823399</v>
      </c>
      <c r="J18" s="21">
        <f>VLOOKUP(B18,RMS!B:E,4,FALSE)</f>
        <v>1336322.2665385699</v>
      </c>
      <c r="K18" s="22">
        <f t="shared" si="1"/>
        <v>-1.3609823398292065</v>
      </c>
      <c r="L18" s="22">
        <f t="shared" si="2"/>
        <v>-1.1385697871446609E-3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2309733.9904</v>
      </c>
      <c r="F19" s="25">
        <f>VLOOKUP(C19,RA!B23:I52,8,0)</f>
        <v>253148.11679999999</v>
      </c>
      <c r="G19" s="16">
        <f t="shared" si="0"/>
        <v>2056585.8736</v>
      </c>
      <c r="H19" s="27">
        <f>RA!J23</f>
        <v>10.9600550475581</v>
      </c>
      <c r="I19" s="20">
        <f>VLOOKUP(B19,RMS!B:D,3,FALSE)</f>
        <v>2309734.91004872</v>
      </c>
      <c r="J19" s="21">
        <f>VLOOKUP(B19,RMS!B:E,4,FALSE)</f>
        <v>2056585.9048905999</v>
      </c>
      <c r="K19" s="22">
        <f t="shared" si="1"/>
        <v>-0.91964871995151043</v>
      </c>
      <c r="L19" s="22">
        <f t="shared" si="2"/>
        <v>-3.1290599843487144E-2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301090.03360000002</v>
      </c>
      <c r="F20" s="25">
        <f>VLOOKUP(C20,RA!B24:I53,8,0)</f>
        <v>42242.977599999998</v>
      </c>
      <c r="G20" s="16">
        <f t="shared" si="0"/>
        <v>258847.05600000004</v>
      </c>
      <c r="H20" s="27">
        <f>RA!J24</f>
        <v>14.030015239933199</v>
      </c>
      <c r="I20" s="20">
        <f>VLOOKUP(B20,RMS!B:D,3,FALSE)</f>
        <v>301090.11900032498</v>
      </c>
      <c r="J20" s="21">
        <f>VLOOKUP(B20,RMS!B:E,4,FALSE)</f>
        <v>258847.054787381</v>
      </c>
      <c r="K20" s="22">
        <f t="shared" si="1"/>
        <v>-8.5400324955116957E-2</v>
      </c>
      <c r="L20" s="22">
        <f t="shared" si="2"/>
        <v>1.2126190413255244E-3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312127.86609999998</v>
      </c>
      <c r="F21" s="25">
        <f>VLOOKUP(C21,RA!B25:I54,8,0)</f>
        <v>26737.7451</v>
      </c>
      <c r="G21" s="16">
        <f t="shared" si="0"/>
        <v>285390.12099999998</v>
      </c>
      <c r="H21" s="27">
        <f>RA!J25</f>
        <v>8.5662794014789192</v>
      </c>
      <c r="I21" s="20">
        <f>VLOOKUP(B21,RMS!B:D,3,FALSE)</f>
        <v>312127.862571901</v>
      </c>
      <c r="J21" s="21">
        <f>VLOOKUP(B21,RMS!B:E,4,FALSE)</f>
        <v>285390.12442382303</v>
      </c>
      <c r="K21" s="22">
        <f t="shared" si="1"/>
        <v>3.5280989832244813E-3</v>
      </c>
      <c r="L21" s="22">
        <f t="shared" si="2"/>
        <v>-3.4238230437040329E-3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692251.41229999997</v>
      </c>
      <c r="F22" s="25">
        <f>VLOOKUP(C22,RA!B26:I55,8,0)</f>
        <v>128770.999</v>
      </c>
      <c r="G22" s="16">
        <f t="shared" si="0"/>
        <v>563480.41330000001</v>
      </c>
      <c r="H22" s="27">
        <f>RA!J26</f>
        <v>18.6017676110128</v>
      </c>
      <c r="I22" s="20">
        <f>VLOOKUP(B22,RMS!B:D,3,FALSE)</f>
        <v>692251.36244989</v>
      </c>
      <c r="J22" s="21">
        <f>VLOOKUP(B22,RMS!B:E,4,FALSE)</f>
        <v>563480.38418488402</v>
      </c>
      <c r="K22" s="22">
        <f t="shared" si="1"/>
        <v>4.9850109964609146E-2</v>
      </c>
      <c r="L22" s="22">
        <f t="shared" si="2"/>
        <v>2.911511599086225E-2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232652.46309999999</v>
      </c>
      <c r="F23" s="25">
        <f>VLOOKUP(C23,RA!B27:I56,8,0)</f>
        <v>57233.839800000002</v>
      </c>
      <c r="G23" s="16">
        <f t="shared" si="0"/>
        <v>175418.62329999998</v>
      </c>
      <c r="H23" s="27">
        <f>RA!J27</f>
        <v>24.6005733347424</v>
      </c>
      <c r="I23" s="20">
        <f>VLOOKUP(B23,RMS!B:D,3,FALSE)</f>
        <v>232652.244385167</v>
      </c>
      <c r="J23" s="21">
        <f>VLOOKUP(B23,RMS!B:E,4,FALSE)</f>
        <v>175418.622395371</v>
      </c>
      <c r="K23" s="22">
        <f t="shared" si="1"/>
        <v>0.21871483299764805</v>
      </c>
      <c r="L23" s="22">
        <f t="shared" si="2"/>
        <v>9.0462897787801921E-4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922956.74800000002</v>
      </c>
      <c r="F24" s="25">
        <f>VLOOKUP(C24,RA!B28:I57,8,0)</f>
        <v>59666.604500000001</v>
      </c>
      <c r="G24" s="16">
        <f t="shared" si="0"/>
        <v>863290.14350000001</v>
      </c>
      <c r="H24" s="27">
        <f>RA!J28</f>
        <v>6.4647237944025502</v>
      </c>
      <c r="I24" s="20">
        <f>VLOOKUP(B24,RMS!B:D,3,FALSE)</f>
        <v>922957.379246903</v>
      </c>
      <c r="J24" s="21">
        <f>VLOOKUP(B24,RMS!B:E,4,FALSE)</f>
        <v>863290.14414955804</v>
      </c>
      <c r="K24" s="22">
        <f t="shared" si="1"/>
        <v>-0.63124690297991037</v>
      </c>
      <c r="L24" s="22">
        <f t="shared" si="2"/>
        <v>-6.4955803100019693E-4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610332.68339999998</v>
      </c>
      <c r="F25" s="25">
        <f>VLOOKUP(C25,RA!B29:I58,8,0)</f>
        <v>96437.654699999999</v>
      </c>
      <c r="G25" s="16">
        <f t="shared" si="0"/>
        <v>513895.02869999997</v>
      </c>
      <c r="H25" s="27">
        <f>RA!J29</f>
        <v>15.8008340898232</v>
      </c>
      <c r="I25" s="20">
        <f>VLOOKUP(B25,RMS!B:D,3,FALSE)</f>
        <v>610334.04296371702</v>
      </c>
      <c r="J25" s="21">
        <f>VLOOKUP(B25,RMS!B:E,4,FALSE)</f>
        <v>513895.028824548</v>
      </c>
      <c r="K25" s="22">
        <f t="shared" si="1"/>
        <v>-1.359563717036508</v>
      </c>
      <c r="L25" s="22">
        <f t="shared" si="2"/>
        <v>-1.2454803800210357E-4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997012.43649999995</v>
      </c>
      <c r="F26" s="25">
        <f>VLOOKUP(C26,RA!B30:I59,8,0)</f>
        <v>115326.21189999999</v>
      </c>
      <c r="G26" s="16">
        <f t="shared" si="0"/>
        <v>881686.22459999996</v>
      </c>
      <c r="H26" s="27">
        <f>RA!J30</f>
        <v>11.5671788713941</v>
      </c>
      <c r="I26" s="20">
        <f>VLOOKUP(B26,RMS!B:D,3,FALSE)</f>
        <v>997012.43786725705</v>
      </c>
      <c r="J26" s="21">
        <f>VLOOKUP(B26,RMS!B:E,4,FALSE)</f>
        <v>881686.19662442198</v>
      </c>
      <c r="K26" s="22">
        <f t="shared" si="1"/>
        <v>-1.3672570930793881E-3</v>
      </c>
      <c r="L26" s="22">
        <f t="shared" si="2"/>
        <v>2.7975577977485955E-2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718054.35970000003</v>
      </c>
      <c r="F27" s="25">
        <f>VLOOKUP(C27,RA!B31:I60,8,0)</f>
        <v>33888.729399999997</v>
      </c>
      <c r="G27" s="16">
        <f t="shared" si="0"/>
        <v>684165.63030000008</v>
      </c>
      <c r="H27" s="27">
        <f>RA!J31</f>
        <v>4.7195214320763297</v>
      </c>
      <c r="I27" s="20">
        <f>VLOOKUP(B27,RMS!B:D,3,FALSE)</f>
        <v>718054.21233008802</v>
      </c>
      <c r="J27" s="21">
        <f>VLOOKUP(B27,RMS!B:E,4,FALSE)</f>
        <v>684165.58222743403</v>
      </c>
      <c r="K27" s="22">
        <f t="shared" si="1"/>
        <v>0.14736991201061755</v>
      </c>
      <c r="L27" s="22">
        <f t="shared" si="2"/>
        <v>4.8072566045448184E-2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114505.5952</v>
      </c>
      <c r="F28" s="25">
        <f>VLOOKUP(C28,RA!B32:I61,8,0)</f>
        <v>25936.362300000001</v>
      </c>
      <c r="G28" s="16">
        <f t="shared" si="0"/>
        <v>88569.232900000003</v>
      </c>
      <c r="H28" s="27">
        <f>RA!J32</f>
        <v>22.650737944026702</v>
      </c>
      <c r="I28" s="20">
        <f>VLOOKUP(B28,RMS!B:D,3,FALSE)</f>
        <v>114505.482839067</v>
      </c>
      <c r="J28" s="21">
        <f>VLOOKUP(B28,RMS!B:E,4,FALSE)</f>
        <v>88569.2405294403</v>
      </c>
      <c r="K28" s="22">
        <f t="shared" si="1"/>
        <v>0.11236093299521599</v>
      </c>
      <c r="L28" s="22">
        <f t="shared" si="2"/>
        <v>-7.6294402970233932E-3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199393.3401</v>
      </c>
      <c r="F30" s="25">
        <f>VLOOKUP(C30,RA!B34:I64,8,0)</f>
        <v>24477.837599999999</v>
      </c>
      <c r="G30" s="16">
        <f t="shared" si="0"/>
        <v>174915.5025</v>
      </c>
      <c r="H30" s="27">
        <f>RA!J34</f>
        <v>12.2761560580328</v>
      </c>
      <c r="I30" s="20">
        <f>VLOOKUP(B30,RMS!B:D,3,FALSE)</f>
        <v>199393.33970000001</v>
      </c>
      <c r="J30" s="21">
        <f>VLOOKUP(B30,RMS!B:E,4,FALSE)</f>
        <v>174915.49650000001</v>
      </c>
      <c r="K30" s="22">
        <f t="shared" si="1"/>
        <v>3.9999998989515007E-4</v>
      </c>
      <c r="L30" s="22">
        <f t="shared" si="2"/>
        <v>5.9999999939464033E-3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0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206819.53</v>
      </c>
      <c r="F32" s="25">
        <f>VLOOKUP(C32,RA!B34:I65,8,0)</f>
        <v>828.29</v>
      </c>
      <c r="G32" s="16">
        <f t="shared" si="0"/>
        <v>205991.24</v>
      </c>
      <c r="H32" s="27">
        <f>RA!J34</f>
        <v>12.2761560580328</v>
      </c>
      <c r="I32" s="20">
        <f>VLOOKUP(B32,RMS!B:D,3,FALSE)</f>
        <v>206819.53</v>
      </c>
      <c r="J32" s="21">
        <f>VLOOKUP(B32,RMS!B:E,4,FALSE)</f>
        <v>205991.24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429543.81</v>
      </c>
      <c r="F33" s="25">
        <f>VLOOKUP(C33,RA!B34:I65,8,0)</f>
        <v>-49765.85</v>
      </c>
      <c r="G33" s="16">
        <f t="shared" si="0"/>
        <v>479309.66</v>
      </c>
      <c r="H33" s="27">
        <f>RA!J34</f>
        <v>12.2761560580328</v>
      </c>
      <c r="I33" s="20">
        <f>VLOOKUP(B33,RMS!B:D,3,FALSE)</f>
        <v>429543.81</v>
      </c>
      <c r="J33" s="21">
        <f>VLOOKUP(B33,RMS!B:E,4,FALSE)</f>
        <v>479309.66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820606.09</v>
      </c>
      <c r="F34" s="25">
        <f>VLOOKUP(C34,RA!B34:I66,8,0)</f>
        <v>-34345.43</v>
      </c>
      <c r="G34" s="16">
        <f t="shared" si="0"/>
        <v>854951.52</v>
      </c>
      <c r="H34" s="27">
        <f>RA!J35</f>
        <v>0</v>
      </c>
      <c r="I34" s="20">
        <f>VLOOKUP(B34,RMS!B:D,3,FALSE)</f>
        <v>820606.09</v>
      </c>
      <c r="J34" s="21">
        <f>VLOOKUP(B34,RMS!B:E,4,FALSE)</f>
        <v>854951.52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547915.74</v>
      </c>
      <c r="F35" s="25">
        <f>VLOOKUP(C35,RA!B34:I67,8,0)</f>
        <v>-78377.850000000006</v>
      </c>
      <c r="G35" s="16">
        <f t="shared" si="0"/>
        <v>626293.59</v>
      </c>
      <c r="H35" s="27">
        <f>RA!J34</f>
        <v>12.2761560580328</v>
      </c>
      <c r="I35" s="20">
        <f>VLOOKUP(B35,RMS!B:D,3,FALSE)</f>
        <v>547915.74</v>
      </c>
      <c r="J35" s="21">
        <f>VLOOKUP(B35,RMS!B:E,4,FALSE)</f>
        <v>626293.59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60.68</v>
      </c>
      <c r="F36" s="25">
        <f>VLOOKUP(C36,RA!B35:I68,8,0)</f>
        <v>-50.53</v>
      </c>
      <c r="G36" s="16">
        <f t="shared" si="0"/>
        <v>111.21000000000001</v>
      </c>
      <c r="H36" s="27">
        <f>RA!J35</f>
        <v>0</v>
      </c>
      <c r="I36" s="20">
        <f>VLOOKUP(B36,RMS!B:D,3,FALSE)</f>
        <v>60.68</v>
      </c>
      <c r="J36" s="21">
        <f>VLOOKUP(B36,RMS!B:E,4,FALSE)</f>
        <v>111.21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45163.248</v>
      </c>
      <c r="F37" s="25">
        <f>VLOOKUP(C37,RA!B8:I68,8,0)</f>
        <v>2379.2654000000002</v>
      </c>
      <c r="G37" s="16">
        <f t="shared" si="0"/>
        <v>42783.982600000003</v>
      </c>
      <c r="H37" s="27">
        <f>RA!J35</f>
        <v>0</v>
      </c>
      <c r="I37" s="20">
        <f>VLOOKUP(B37,RMS!B:D,3,FALSE)</f>
        <v>45163.247863247903</v>
      </c>
      <c r="J37" s="21">
        <f>VLOOKUP(B37,RMS!B:E,4,FALSE)</f>
        <v>42783.982905982899</v>
      </c>
      <c r="K37" s="22">
        <f t="shared" si="1"/>
        <v>1.3675209629582241E-4</v>
      </c>
      <c r="L37" s="22">
        <f t="shared" si="2"/>
        <v>-3.0598289595218375E-4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333149.0466</v>
      </c>
      <c r="F38" s="25">
        <f>VLOOKUP(C38,RA!B8:I69,8,0)</f>
        <v>15109.6479</v>
      </c>
      <c r="G38" s="16">
        <f t="shared" si="0"/>
        <v>318039.39870000002</v>
      </c>
      <c r="H38" s="27">
        <f>RA!J36</f>
        <v>0.400489257470027</v>
      </c>
      <c r="I38" s="20">
        <f>VLOOKUP(B38,RMS!B:D,3,FALSE)</f>
        <v>333149.04239316197</v>
      </c>
      <c r="J38" s="21">
        <f>VLOOKUP(B38,RMS!B:E,4,FALSE)</f>
        <v>318039.39901367499</v>
      </c>
      <c r="K38" s="22">
        <f t="shared" si="1"/>
        <v>4.2068380280397832E-3</v>
      </c>
      <c r="L38" s="22">
        <f t="shared" si="2"/>
        <v>-3.1367497285827994E-4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232087.26</v>
      </c>
      <c r="F39" s="25">
        <f>VLOOKUP(C39,RA!B9:I70,8,0)</f>
        <v>-40169.43</v>
      </c>
      <c r="G39" s="16">
        <f t="shared" si="0"/>
        <v>272256.69</v>
      </c>
      <c r="H39" s="27">
        <f>RA!J37</f>
        <v>-11.585744885952399</v>
      </c>
      <c r="I39" s="20">
        <f>VLOOKUP(B39,RMS!B:D,3,FALSE)</f>
        <v>232087.26</v>
      </c>
      <c r="J39" s="21">
        <f>VLOOKUP(B39,RMS!B:E,4,FALSE)</f>
        <v>272256.69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98999.19</v>
      </c>
      <c r="F40" s="25">
        <f>VLOOKUP(C40,RA!B10:I71,8,0)</f>
        <v>11860.98</v>
      </c>
      <c r="G40" s="16">
        <f t="shared" si="0"/>
        <v>87138.21</v>
      </c>
      <c r="H40" s="27">
        <f>RA!J38</f>
        <v>-4.1853735206864</v>
      </c>
      <c r="I40" s="20">
        <f>VLOOKUP(B40,RMS!B:D,3,FALSE)</f>
        <v>98999.19</v>
      </c>
      <c r="J40" s="21">
        <f>VLOOKUP(B40,RMS!B:E,4,FALSE)</f>
        <v>87138.21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-14.3047268545342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10480.3418</v>
      </c>
      <c r="F42" s="25">
        <f>VLOOKUP(C42,RA!B8:I72,8,0)</f>
        <v>1282.5948000000001</v>
      </c>
      <c r="G42" s="16">
        <f t="shared" si="0"/>
        <v>9197.7469999999994</v>
      </c>
      <c r="H42" s="27">
        <f>RA!J39</f>
        <v>-14.3047268545342</v>
      </c>
      <c r="I42" s="20">
        <f>VLOOKUP(B42,RMS!B:D,3,FALSE)</f>
        <v>10480.341880341901</v>
      </c>
      <c r="J42" s="21">
        <f>VLOOKUP(B42,RMS!B:E,4,FALSE)</f>
        <v>9197.7470085470104</v>
      </c>
      <c r="K42" s="22">
        <f t="shared" si="1"/>
        <v>-8.0341900684288703E-5</v>
      </c>
      <c r="L42" s="22">
        <f t="shared" si="2"/>
        <v>-8.5470110207097605E-6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18200420.220699999</v>
      </c>
      <c r="E7" s="53">
        <v>19913406.6149</v>
      </c>
      <c r="F7" s="54">
        <v>91.397823449663903</v>
      </c>
      <c r="G7" s="53">
        <v>17740127.633299999</v>
      </c>
      <c r="H7" s="54">
        <v>2.5946407879050102</v>
      </c>
      <c r="I7" s="53">
        <v>1616154.6288000001</v>
      </c>
      <c r="J7" s="54">
        <v>8.8797654625682103</v>
      </c>
      <c r="K7" s="53">
        <v>1971266.1601</v>
      </c>
      <c r="L7" s="54">
        <v>11.1119051725408</v>
      </c>
      <c r="M7" s="54">
        <v>-0.18014387832944201</v>
      </c>
      <c r="N7" s="53">
        <v>277519731.20609999</v>
      </c>
      <c r="O7" s="53">
        <v>4335266658.8023996</v>
      </c>
      <c r="P7" s="53">
        <v>983456</v>
      </c>
      <c r="Q7" s="53">
        <v>996419</v>
      </c>
      <c r="R7" s="54">
        <v>-1.3009587332236801</v>
      </c>
      <c r="S7" s="53">
        <v>18.5065933002595</v>
      </c>
      <c r="T7" s="53">
        <v>17.217949679201201</v>
      </c>
      <c r="U7" s="55">
        <v>6.9631595623826401</v>
      </c>
    </row>
    <row r="8" spans="1:23" ht="12" thickBot="1">
      <c r="A8" s="81">
        <v>42566</v>
      </c>
      <c r="B8" s="69" t="s">
        <v>6</v>
      </c>
      <c r="C8" s="70"/>
      <c r="D8" s="56">
        <v>618015.65850000002</v>
      </c>
      <c r="E8" s="56">
        <v>711973.01619999995</v>
      </c>
      <c r="F8" s="57">
        <v>86.803241757464804</v>
      </c>
      <c r="G8" s="56">
        <v>576358.27819999994</v>
      </c>
      <c r="H8" s="57">
        <v>7.2276883798907603</v>
      </c>
      <c r="I8" s="56">
        <v>142083.291</v>
      </c>
      <c r="J8" s="57">
        <v>22.990241273959601</v>
      </c>
      <c r="K8" s="56">
        <v>160361.76620000001</v>
      </c>
      <c r="L8" s="57">
        <v>27.823278031300099</v>
      </c>
      <c r="M8" s="57">
        <v>-0.113982750584098</v>
      </c>
      <c r="N8" s="56">
        <v>10358491.2128</v>
      </c>
      <c r="O8" s="56">
        <v>155467558.78380001</v>
      </c>
      <c r="P8" s="56">
        <v>40849</v>
      </c>
      <c r="Q8" s="56">
        <v>44134</v>
      </c>
      <c r="R8" s="57">
        <v>-7.4432410386549996</v>
      </c>
      <c r="S8" s="56">
        <v>15.1292726504933</v>
      </c>
      <c r="T8" s="56">
        <v>14.935059593510699</v>
      </c>
      <c r="U8" s="58">
        <v>1.2836906404504</v>
      </c>
    </row>
    <row r="9" spans="1:23" ht="12" thickBot="1">
      <c r="A9" s="82"/>
      <c r="B9" s="69" t="s">
        <v>7</v>
      </c>
      <c r="C9" s="70"/>
      <c r="D9" s="56">
        <v>96439.737899999993</v>
      </c>
      <c r="E9" s="56">
        <v>131244.80220000001</v>
      </c>
      <c r="F9" s="57">
        <v>73.4808055507131</v>
      </c>
      <c r="G9" s="56">
        <v>208086.9479</v>
      </c>
      <c r="H9" s="57">
        <v>-53.654114843211701</v>
      </c>
      <c r="I9" s="56">
        <v>20052.332200000001</v>
      </c>
      <c r="J9" s="57">
        <v>20.7926033776581</v>
      </c>
      <c r="K9" s="56">
        <v>25790.049500000001</v>
      </c>
      <c r="L9" s="57">
        <v>12.3938813848113</v>
      </c>
      <c r="M9" s="57">
        <v>-0.22247794832654399</v>
      </c>
      <c r="N9" s="56">
        <v>1633108.1205</v>
      </c>
      <c r="O9" s="56">
        <v>22040519.1954</v>
      </c>
      <c r="P9" s="56">
        <v>6427</v>
      </c>
      <c r="Q9" s="56">
        <v>6685</v>
      </c>
      <c r="R9" s="57">
        <v>-3.85938668661182</v>
      </c>
      <c r="S9" s="56">
        <v>15.005404994554199</v>
      </c>
      <c r="T9" s="56">
        <v>15.896784113687399</v>
      </c>
      <c r="U9" s="58">
        <v>-5.9403869436155698</v>
      </c>
    </row>
    <row r="10" spans="1:23" ht="12" thickBot="1">
      <c r="A10" s="82"/>
      <c r="B10" s="69" t="s">
        <v>8</v>
      </c>
      <c r="C10" s="70"/>
      <c r="D10" s="56">
        <v>142398.01209999999</v>
      </c>
      <c r="E10" s="56">
        <v>211088.55590000001</v>
      </c>
      <c r="F10" s="57">
        <v>67.458897282645196</v>
      </c>
      <c r="G10" s="56">
        <v>175602.9498</v>
      </c>
      <c r="H10" s="57">
        <v>-18.909100181869501</v>
      </c>
      <c r="I10" s="56">
        <v>43211.3698</v>
      </c>
      <c r="J10" s="57">
        <v>30.345486683939502</v>
      </c>
      <c r="K10" s="56">
        <v>48946.747000000003</v>
      </c>
      <c r="L10" s="57">
        <v>27.873533477511099</v>
      </c>
      <c r="M10" s="57">
        <v>-0.117175860532672</v>
      </c>
      <c r="N10" s="56">
        <v>2362244.3305000002</v>
      </c>
      <c r="O10" s="56">
        <v>38644170.719899997</v>
      </c>
      <c r="P10" s="56">
        <v>102620</v>
      </c>
      <c r="Q10" s="56">
        <v>102108</v>
      </c>
      <c r="R10" s="57">
        <v>0.501429858581104</v>
      </c>
      <c r="S10" s="56">
        <v>1.3876243626973299</v>
      </c>
      <c r="T10" s="56">
        <v>1.4573384671132501</v>
      </c>
      <c r="U10" s="58">
        <v>-5.0239896538288704</v>
      </c>
    </row>
    <row r="11" spans="1:23" ht="12" thickBot="1">
      <c r="A11" s="82"/>
      <c r="B11" s="69" t="s">
        <v>9</v>
      </c>
      <c r="C11" s="70"/>
      <c r="D11" s="56">
        <v>52807.793599999997</v>
      </c>
      <c r="E11" s="56">
        <v>60038.712500000001</v>
      </c>
      <c r="F11" s="57">
        <v>87.956239234810397</v>
      </c>
      <c r="G11" s="56">
        <v>52366.7376</v>
      </c>
      <c r="H11" s="57">
        <v>0.84224456251020796</v>
      </c>
      <c r="I11" s="56">
        <v>7985.6067999999996</v>
      </c>
      <c r="J11" s="57">
        <v>15.1220232007572</v>
      </c>
      <c r="K11" s="56">
        <v>13311.880800000001</v>
      </c>
      <c r="L11" s="57">
        <v>25.420489054869101</v>
      </c>
      <c r="M11" s="57">
        <v>-0.400114309917799</v>
      </c>
      <c r="N11" s="56">
        <v>942029.57290000003</v>
      </c>
      <c r="O11" s="56">
        <v>13219310.197799999</v>
      </c>
      <c r="P11" s="56">
        <v>4238</v>
      </c>
      <c r="Q11" s="56">
        <v>4527</v>
      </c>
      <c r="R11" s="57">
        <v>-6.3839187099624404</v>
      </c>
      <c r="S11" s="56">
        <v>12.460545917885799</v>
      </c>
      <c r="T11" s="56">
        <v>12.509730682571201</v>
      </c>
      <c r="U11" s="58">
        <v>-0.39472399531746399</v>
      </c>
    </row>
    <row r="12" spans="1:23" ht="12" thickBot="1">
      <c r="A12" s="82"/>
      <c r="B12" s="69" t="s">
        <v>10</v>
      </c>
      <c r="C12" s="70"/>
      <c r="D12" s="56">
        <v>152575.2917</v>
      </c>
      <c r="E12" s="56">
        <v>171240.54430000001</v>
      </c>
      <c r="F12" s="57">
        <v>89.099980570430802</v>
      </c>
      <c r="G12" s="56">
        <v>140288.6152</v>
      </c>
      <c r="H12" s="57">
        <v>8.7581422644194706</v>
      </c>
      <c r="I12" s="56">
        <v>27359.196599999999</v>
      </c>
      <c r="J12" s="57">
        <v>17.931603666073801</v>
      </c>
      <c r="K12" s="56">
        <v>18075.961800000001</v>
      </c>
      <c r="L12" s="57">
        <v>12.8848387121295</v>
      </c>
      <c r="M12" s="57">
        <v>0.51356795852489601</v>
      </c>
      <c r="N12" s="56">
        <v>3143405.3091000002</v>
      </c>
      <c r="O12" s="56">
        <v>47794086.917900003</v>
      </c>
      <c r="P12" s="56">
        <v>1772</v>
      </c>
      <c r="Q12" s="56">
        <v>1876</v>
      </c>
      <c r="R12" s="57">
        <v>-5.5437100213219601</v>
      </c>
      <c r="S12" s="56">
        <v>86.103437753950402</v>
      </c>
      <c r="T12" s="56">
        <v>81.6528583688699</v>
      </c>
      <c r="U12" s="58">
        <v>5.1688753680177104</v>
      </c>
    </row>
    <row r="13" spans="1:23" ht="12" thickBot="1">
      <c r="A13" s="82"/>
      <c r="B13" s="69" t="s">
        <v>11</v>
      </c>
      <c r="C13" s="70"/>
      <c r="D13" s="56">
        <v>258101.71890000001</v>
      </c>
      <c r="E13" s="56">
        <v>301595.34590000001</v>
      </c>
      <c r="F13" s="57">
        <v>85.578813601977402</v>
      </c>
      <c r="G13" s="56">
        <v>281415.6863</v>
      </c>
      <c r="H13" s="57">
        <v>-8.2845301576922203</v>
      </c>
      <c r="I13" s="56">
        <v>63022.851300000002</v>
      </c>
      <c r="J13" s="57">
        <v>24.417834785679101</v>
      </c>
      <c r="K13" s="56">
        <v>86782.833799999993</v>
      </c>
      <c r="L13" s="57">
        <v>30.837951835949202</v>
      </c>
      <c r="M13" s="57">
        <v>-0.27378666332511498</v>
      </c>
      <c r="N13" s="56">
        <v>4160848.2543000001</v>
      </c>
      <c r="O13" s="56">
        <v>66930111.6461</v>
      </c>
      <c r="P13" s="56">
        <v>14891</v>
      </c>
      <c r="Q13" s="56">
        <v>15900</v>
      </c>
      <c r="R13" s="57">
        <v>-6.3459119496855401</v>
      </c>
      <c r="S13" s="56">
        <v>17.332732449130301</v>
      </c>
      <c r="T13" s="56">
        <v>17.092108308176101</v>
      </c>
      <c r="U13" s="58">
        <v>1.3882643239342201</v>
      </c>
    </row>
    <row r="14" spans="1:23" ht="12" thickBot="1">
      <c r="A14" s="82"/>
      <c r="B14" s="69" t="s">
        <v>12</v>
      </c>
      <c r="C14" s="70"/>
      <c r="D14" s="56">
        <v>126480.28200000001</v>
      </c>
      <c r="E14" s="56">
        <v>138934.78599999999</v>
      </c>
      <c r="F14" s="57">
        <v>91.035719448979506</v>
      </c>
      <c r="G14" s="56">
        <v>159965.36780000001</v>
      </c>
      <c r="H14" s="57">
        <v>-20.932709536145001</v>
      </c>
      <c r="I14" s="56">
        <v>25993.7768</v>
      </c>
      <c r="J14" s="57">
        <v>20.5516436150894</v>
      </c>
      <c r="K14" s="56">
        <v>30790.021400000001</v>
      </c>
      <c r="L14" s="57">
        <v>19.247929613424699</v>
      </c>
      <c r="M14" s="57">
        <v>-0.15577269459124199</v>
      </c>
      <c r="N14" s="56">
        <v>1953355.5497000001</v>
      </c>
      <c r="O14" s="56">
        <v>30526239.613699999</v>
      </c>
      <c r="P14" s="56">
        <v>2849</v>
      </c>
      <c r="Q14" s="56">
        <v>2697</v>
      </c>
      <c r="R14" s="57">
        <v>5.6358917315535901</v>
      </c>
      <c r="S14" s="56">
        <v>44.3946233766234</v>
      </c>
      <c r="T14" s="56">
        <v>44.504888283277701</v>
      </c>
      <c r="U14" s="58">
        <v>-0.24837446129211299</v>
      </c>
    </row>
    <row r="15" spans="1:23" ht="12" thickBot="1">
      <c r="A15" s="82"/>
      <c r="B15" s="69" t="s">
        <v>13</v>
      </c>
      <c r="C15" s="70"/>
      <c r="D15" s="56">
        <v>100292.412</v>
      </c>
      <c r="E15" s="56">
        <v>125886.05409999999</v>
      </c>
      <c r="F15" s="57">
        <v>79.669199830769799</v>
      </c>
      <c r="G15" s="56">
        <v>108530.2029</v>
      </c>
      <c r="H15" s="57">
        <v>-7.5903211086690101</v>
      </c>
      <c r="I15" s="56">
        <v>12670.823200000001</v>
      </c>
      <c r="J15" s="57">
        <v>12.633880218176399</v>
      </c>
      <c r="K15" s="56">
        <v>30136.194299999999</v>
      </c>
      <c r="L15" s="57">
        <v>27.767564691432099</v>
      </c>
      <c r="M15" s="57">
        <v>-0.579547998865935</v>
      </c>
      <c r="N15" s="56">
        <v>1591117.7601000001</v>
      </c>
      <c r="O15" s="56">
        <v>25611885.882599998</v>
      </c>
      <c r="P15" s="56">
        <v>4821</v>
      </c>
      <c r="Q15" s="56">
        <v>4988</v>
      </c>
      <c r="R15" s="57">
        <v>-3.34803528468324</v>
      </c>
      <c r="S15" s="56">
        <v>20.8032383322962</v>
      </c>
      <c r="T15" s="56">
        <v>19.202244165998401</v>
      </c>
      <c r="U15" s="58">
        <v>7.6958891722752902</v>
      </c>
    </row>
    <row r="16" spans="1:23" ht="12" thickBot="1">
      <c r="A16" s="82"/>
      <c r="B16" s="69" t="s">
        <v>14</v>
      </c>
      <c r="C16" s="70"/>
      <c r="D16" s="56">
        <v>1002098.0169</v>
      </c>
      <c r="E16" s="56">
        <v>1104990.6387</v>
      </c>
      <c r="F16" s="57">
        <v>90.688371629912496</v>
      </c>
      <c r="G16" s="56">
        <v>856956.41260000004</v>
      </c>
      <c r="H16" s="57">
        <v>16.936871253421302</v>
      </c>
      <c r="I16" s="56">
        <v>34414.206899999997</v>
      </c>
      <c r="J16" s="57">
        <v>3.4342156475332302</v>
      </c>
      <c r="K16" s="56">
        <v>49380.779300000002</v>
      </c>
      <c r="L16" s="57">
        <v>5.7623443355980104</v>
      </c>
      <c r="M16" s="57">
        <v>-0.30308497784278599</v>
      </c>
      <c r="N16" s="56">
        <v>15053363.7399</v>
      </c>
      <c r="O16" s="56">
        <v>221440639.08450001</v>
      </c>
      <c r="P16" s="56">
        <v>62383</v>
      </c>
      <c r="Q16" s="56">
        <v>60853</v>
      </c>
      <c r="R16" s="57">
        <v>2.5142556652917798</v>
      </c>
      <c r="S16" s="56">
        <v>16.063639403363101</v>
      </c>
      <c r="T16" s="56">
        <v>16.257282722298001</v>
      </c>
      <c r="U16" s="58">
        <v>-1.2054760074753801</v>
      </c>
    </row>
    <row r="17" spans="1:21" ht="12" thickBot="1">
      <c r="A17" s="82"/>
      <c r="B17" s="69" t="s">
        <v>15</v>
      </c>
      <c r="C17" s="70"/>
      <c r="D17" s="56">
        <v>476245.29220000003</v>
      </c>
      <c r="E17" s="56">
        <v>697504.13309999998</v>
      </c>
      <c r="F17" s="57">
        <v>68.278490348632999</v>
      </c>
      <c r="G17" s="56">
        <v>508954.24939999997</v>
      </c>
      <c r="H17" s="57">
        <v>-6.42669891027733</v>
      </c>
      <c r="I17" s="56">
        <v>55916.9908</v>
      </c>
      <c r="J17" s="57">
        <v>11.741216494066199</v>
      </c>
      <c r="K17" s="56">
        <v>74418.501699999993</v>
      </c>
      <c r="L17" s="57">
        <v>14.621845045548</v>
      </c>
      <c r="M17" s="57">
        <v>-0.24861439665346</v>
      </c>
      <c r="N17" s="56">
        <v>10903670.569599999</v>
      </c>
      <c r="O17" s="56">
        <v>234081078.59450001</v>
      </c>
      <c r="P17" s="56">
        <v>14818</v>
      </c>
      <c r="Q17" s="56">
        <v>14705</v>
      </c>
      <c r="R17" s="57">
        <v>0.76844610676640701</v>
      </c>
      <c r="S17" s="56">
        <v>32.139647199352098</v>
      </c>
      <c r="T17" s="56">
        <v>68.851661319279202</v>
      </c>
      <c r="U17" s="58">
        <v>-114.226562265024</v>
      </c>
    </row>
    <row r="18" spans="1:21" ht="12" customHeight="1" thickBot="1">
      <c r="A18" s="82"/>
      <c r="B18" s="69" t="s">
        <v>16</v>
      </c>
      <c r="C18" s="70"/>
      <c r="D18" s="56">
        <v>1853181.7748</v>
      </c>
      <c r="E18" s="56">
        <v>2373630.0931000002</v>
      </c>
      <c r="F18" s="57">
        <v>78.073739467117804</v>
      </c>
      <c r="G18" s="56">
        <v>1789327.7812000001</v>
      </c>
      <c r="H18" s="57">
        <v>3.5686023696104101</v>
      </c>
      <c r="I18" s="56">
        <v>275372.10840000003</v>
      </c>
      <c r="J18" s="57">
        <v>14.859422434678301</v>
      </c>
      <c r="K18" s="56">
        <v>315241.70880000002</v>
      </c>
      <c r="L18" s="57">
        <v>17.6178848901896</v>
      </c>
      <c r="M18" s="57">
        <v>-0.126473113446085</v>
      </c>
      <c r="N18" s="56">
        <v>28159298.3114</v>
      </c>
      <c r="O18" s="56">
        <v>455382410.6692</v>
      </c>
      <c r="P18" s="56">
        <v>85026</v>
      </c>
      <c r="Q18" s="56">
        <v>85409</v>
      </c>
      <c r="R18" s="57">
        <v>-0.44843049327354401</v>
      </c>
      <c r="S18" s="56">
        <v>21.795471676898799</v>
      </c>
      <c r="T18" s="56">
        <v>20.819717850577799</v>
      </c>
      <c r="U18" s="58">
        <v>4.47686492307131</v>
      </c>
    </row>
    <row r="19" spans="1:21" ht="12" customHeight="1" thickBot="1">
      <c r="A19" s="82"/>
      <c r="B19" s="69" t="s">
        <v>17</v>
      </c>
      <c r="C19" s="70"/>
      <c r="D19" s="56">
        <v>475651.3211</v>
      </c>
      <c r="E19" s="56">
        <v>595531.89659999998</v>
      </c>
      <c r="F19" s="57">
        <v>79.869999208368199</v>
      </c>
      <c r="G19" s="56">
        <v>502671.92119999998</v>
      </c>
      <c r="H19" s="57">
        <v>-5.3753947575777001</v>
      </c>
      <c r="I19" s="56">
        <v>4411.2981</v>
      </c>
      <c r="J19" s="57">
        <v>0.92742265275293501</v>
      </c>
      <c r="K19" s="56">
        <v>45913.934800000003</v>
      </c>
      <c r="L19" s="57">
        <v>9.1339764294755703</v>
      </c>
      <c r="M19" s="57">
        <v>-0.90392245580311303</v>
      </c>
      <c r="N19" s="56">
        <v>6710537.7555999998</v>
      </c>
      <c r="O19" s="56">
        <v>133720679.5748</v>
      </c>
      <c r="P19" s="56">
        <v>8722</v>
      </c>
      <c r="Q19" s="56">
        <v>8891</v>
      </c>
      <c r="R19" s="57">
        <v>-1.90079856034192</v>
      </c>
      <c r="S19" s="56">
        <v>54.5346619009402</v>
      </c>
      <c r="T19" s="56">
        <v>42.3951013496795</v>
      </c>
      <c r="U19" s="58">
        <v>22.260265541412299</v>
      </c>
    </row>
    <row r="20" spans="1:21" ht="12" thickBot="1">
      <c r="A20" s="82"/>
      <c r="B20" s="69" t="s">
        <v>18</v>
      </c>
      <c r="C20" s="70"/>
      <c r="D20" s="56">
        <v>971036.98690000002</v>
      </c>
      <c r="E20" s="56">
        <v>1001131.1268</v>
      </c>
      <c r="F20" s="57">
        <v>96.993986192778493</v>
      </c>
      <c r="G20" s="56">
        <v>895365.24300000002</v>
      </c>
      <c r="H20" s="57">
        <v>8.4514944590048398</v>
      </c>
      <c r="I20" s="56">
        <v>104141.09179999999</v>
      </c>
      <c r="J20" s="57">
        <v>10.7247296658047</v>
      </c>
      <c r="K20" s="56">
        <v>97460.748200000002</v>
      </c>
      <c r="L20" s="57">
        <v>10.8850269721716</v>
      </c>
      <c r="M20" s="57">
        <v>6.8543939210185006E-2</v>
      </c>
      <c r="N20" s="56">
        <v>15390104.6689</v>
      </c>
      <c r="O20" s="56">
        <v>246012307.50170001</v>
      </c>
      <c r="P20" s="56">
        <v>40700</v>
      </c>
      <c r="Q20" s="56">
        <v>41528</v>
      </c>
      <c r="R20" s="57">
        <v>-1.99383548449239</v>
      </c>
      <c r="S20" s="56">
        <v>23.8584026265356</v>
      </c>
      <c r="T20" s="56">
        <v>22.003632549123498</v>
      </c>
      <c r="U20" s="58">
        <v>7.77407484669257</v>
      </c>
    </row>
    <row r="21" spans="1:21" ht="12" customHeight="1" thickBot="1">
      <c r="A21" s="82"/>
      <c r="B21" s="69" t="s">
        <v>19</v>
      </c>
      <c r="C21" s="70"/>
      <c r="D21" s="56">
        <v>343872.99979999999</v>
      </c>
      <c r="E21" s="56">
        <v>443230.45380000002</v>
      </c>
      <c r="F21" s="57">
        <v>77.583342221147703</v>
      </c>
      <c r="G21" s="56">
        <v>322840.4754</v>
      </c>
      <c r="H21" s="57">
        <v>6.5148350354585096</v>
      </c>
      <c r="I21" s="56">
        <v>46936.126199999999</v>
      </c>
      <c r="J21" s="57">
        <v>13.6492618575167</v>
      </c>
      <c r="K21" s="56">
        <v>50473.656300000002</v>
      </c>
      <c r="L21" s="57">
        <v>15.6342404828462</v>
      </c>
      <c r="M21" s="57">
        <v>-7.0086662217891005E-2</v>
      </c>
      <c r="N21" s="56">
        <v>5583315.2852999996</v>
      </c>
      <c r="O21" s="56">
        <v>82407120.464200005</v>
      </c>
      <c r="P21" s="56">
        <v>30687</v>
      </c>
      <c r="Q21" s="56">
        <v>31537</v>
      </c>
      <c r="R21" s="57">
        <v>-2.6952468529029399</v>
      </c>
      <c r="S21" s="56">
        <v>11.2058200475772</v>
      </c>
      <c r="T21" s="56">
        <v>11.0443808098424</v>
      </c>
      <c r="U21" s="58">
        <v>1.4406731238705599</v>
      </c>
    </row>
    <row r="22" spans="1:21" ht="12" customHeight="1" thickBot="1">
      <c r="A22" s="82"/>
      <c r="B22" s="69" t="s">
        <v>20</v>
      </c>
      <c r="C22" s="70"/>
      <c r="D22" s="56">
        <v>1396287.0575000001</v>
      </c>
      <c r="E22" s="56">
        <v>1648971.0467000001</v>
      </c>
      <c r="F22" s="57">
        <v>84.676262830346005</v>
      </c>
      <c r="G22" s="56">
        <v>1441644.0732</v>
      </c>
      <c r="H22" s="57">
        <v>-3.1462006845643602</v>
      </c>
      <c r="I22" s="56">
        <v>59964.792099999999</v>
      </c>
      <c r="J22" s="57">
        <v>4.2945891231968201</v>
      </c>
      <c r="K22" s="56">
        <v>135841.55220000001</v>
      </c>
      <c r="L22" s="57">
        <v>9.4226830828273798</v>
      </c>
      <c r="M22" s="57">
        <v>-0.55856811756896296</v>
      </c>
      <c r="N22" s="56">
        <v>21683841.331900001</v>
      </c>
      <c r="O22" s="56">
        <v>286939932.07169998</v>
      </c>
      <c r="P22" s="56">
        <v>82419</v>
      </c>
      <c r="Q22" s="56">
        <v>83867</v>
      </c>
      <c r="R22" s="57">
        <v>-1.72654321723682</v>
      </c>
      <c r="S22" s="56">
        <v>16.9413249068783</v>
      </c>
      <c r="T22" s="56">
        <v>16.689758690545698</v>
      </c>
      <c r="U22" s="58">
        <v>1.4849264606830499</v>
      </c>
    </row>
    <row r="23" spans="1:21" ht="12" thickBot="1">
      <c r="A23" s="82"/>
      <c r="B23" s="69" t="s">
        <v>21</v>
      </c>
      <c r="C23" s="70"/>
      <c r="D23" s="56">
        <v>2309733.9904</v>
      </c>
      <c r="E23" s="56">
        <v>3137912.2615</v>
      </c>
      <c r="F23" s="57">
        <v>73.607347749611407</v>
      </c>
      <c r="G23" s="56">
        <v>2840733.0025999998</v>
      </c>
      <c r="H23" s="57">
        <v>-18.6923238373335</v>
      </c>
      <c r="I23" s="56">
        <v>253148.11679999999</v>
      </c>
      <c r="J23" s="57">
        <v>10.9600550475581</v>
      </c>
      <c r="K23" s="56">
        <v>300399.77140000003</v>
      </c>
      <c r="L23" s="57">
        <v>10.5747274075056</v>
      </c>
      <c r="M23" s="57">
        <v>-0.15729590731639301</v>
      </c>
      <c r="N23" s="56">
        <v>38300582.322400004</v>
      </c>
      <c r="O23" s="56">
        <v>633956023.99310005</v>
      </c>
      <c r="P23" s="56">
        <v>79301</v>
      </c>
      <c r="Q23" s="56">
        <v>81329</v>
      </c>
      <c r="R23" s="57">
        <v>-2.4935754773819898</v>
      </c>
      <c r="S23" s="56">
        <v>29.126164744454702</v>
      </c>
      <c r="T23" s="56">
        <v>28.621398723702502</v>
      </c>
      <c r="U23" s="58">
        <v>1.7330329110642</v>
      </c>
    </row>
    <row r="24" spans="1:21" ht="12" thickBot="1">
      <c r="A24" s="82"/>
      <c r="B24" s="69" t="s">
        <v>22</v>
      </c>
      <c r="C24" s="70"/>
      <c r="D24" s="56">
        <v>301090.03360000002</v>
      </c>
      <c r="E24" s="56">
        <v>315255.06540000002</v>
      </c>
      <c r="F24" s="57">
        <v>95.506802790931502</v>
      </c>
      <c r="G24" s="56">
        <v>255087.13870000001</v>
      </c>
      <c r="H24" s="57">
        <v>18.0341882912813</v>
      </c>
      <c r="I24" s="56">
        <v>42242.977599999998</v>
      </c>
      <c r="J24" s="57">
        <v>14.030015239933199</v>
      </c>
      <c r="K24" s="56">
        <v>44102.379200000003</v>
      </c>
      <c r="L24" s="57">
        <v>17.2891426140725</v>
      </c>
      <c r="M24" s="57">
        <v>-4.2161026995115002E-2</v>
      </c>
      <c r="N24" s="56">
        <v>4589426.5137</v>
      </c>
      <c r="O24" s="56">
        <v>59830552.528700002</v>
      </c>
      <c r="P24" s="56">
        <v>27141</v>
      </c>
      <c r="Q24" s="56">
        <v>27132</v>
      </c>
      <c r="R24" s="57">
        <v>3.3171163202117E-2</v>
      </c>
      <c r="S24" s="56">
        <v>11.093549743929801</v>
      </c>
      <c r="T24" s="56">
        <v>11.017198348813199</v>
      </c>
      <c r="U24" s="58">
        <v>0.68825035159207404</v>
      </c>
    </row>
    <row r="25" spans="1:21" ht="12" thickBot="1">
      <c r="A25" s="82"/>
      <c r="B25" s="69" t="s">
        <v>23</v>
      </c>
      <c r="C25" s="70"/>
      <c r="D25" s="56">
        <v>312127.86609999998</v>
      </c>
      <c r="E25" s="56">
        <v>322355.59639999998</v>
      </c>
      <c r="F25" s="57">
        <v>96.827190092487598</v>
      </c>
      <c r="G25" s="56">
        <v>242676.67300000001</v>
      </c>
      <c r="H25" s="57">
        <v>28.618817062816699</v>
      </c>
      <c r="I25" s="56">
        <v>26737.7451</v>
      </c>
      <c r="J25" s="57">
        <v>8.5662794014789192</v>
      </c>
      <c r="K25" s="56">
        <v>21031.416000000001</v>
      </c>
      <c r="L25" s="57">
        <v>8.6664349481995799</v>
      </c>
      <c r="M25" s="57">
        <v>0.27132405635455098</v>
      </c>
      <c r="N25" s="56">
        <v>4482021.4135999996</v>
      </c>
      <c r="O25" s="56">
        <v>72776372.805500001</v>
      </c>
      <c r="P25" s="56">
        <v>18679</v>
      </c>
      <c r="Q25" s="56">
        <v>19302</v>
      </c>
      <c r="R25" s="57">
        <v>-3.2276448036472898</v>
      </c>
      <c r="S25" s="56">
        <v>16.710095085390002</v>
      </c>
      <c r="T25" s="56">
        <v>16.3944394829551</v>
      </c>
      <c r="U25" s="58">
        <v>1.8890114079055</v>
      </c>
    </row>
    <row r="26" spans="1:21" ht="12" thickBot="1">
      <c r="A26" s="82"/>
      <c r="B26" s="69" t="s">
        <v>24</v>
      </c>
      <c r="C26" s="70"/>
      <c r="D26" s="56">
        <v>692251.41229999997</v>
      </c>
      <c r="E26" s="56">
        <v>732104.75540000002</v>
      </c>
      <c r="F26" s="57">
        <v>94.556333256130102</v>
      </c>
      <c r="G26" s="56">
        <v>686106.16680000001</v>
      </c>
      <c r="H26" s="57">
        <v>0.89566976619104299</v>
      </c>
      <c r="I26" s="56">
        <v>128770.999</v>
      </c>
      <c r="J26" s="57">
        <v>18.6017676110128</v>
      </c>
      <c r="K26" s="56">
        <v>77746.328999999998</v>
      </c>
      <c r="L26" s="57">
        <v>11.3315304193532</v>
      </c>
      <c r="M26" s="57">
        <v>0.65629683943019401</v>
      </c>
      <c r="N26" s="56">
        <v>9861156.4567000009</v>
      </c>
      <c r="O26" s="56">
        <v>140874394.44409999</v>
      </c>
      <c r="P26" s="56">
        <v>48184</v>
      </c>
      <c r="Q26" s="56">
        <v>48404</v>
      </c>
      <c r="R26" s="57">
        <v>-0.45450789190976099</v>
      </c>
      <c r="S26" s="56">
        <v>14.3668315685705</v>
      </c>
      <c r="T26" s="56">
        <v>14.6487758491034</v>
      </c>
      <c r="U26" s="58">
        <v>-1.9624666662738199</v>
      </c>
    </row>
    <row r="27" spans="1:21" ht="12" thickBot="1">
      <c r="A27" s="82"/>
      <c r="B27" s="69" t="s">
        <v>25</v>
      </c>
      <c r="C27" s="70"/>
      <c r="D27" s="56">
        <v>232652.46309999999</v>
      </c>
      <c r="E27" s="56">
        <v>325431.86359999998</v>
      </c>
      <c r="F27" s="57">
        <v>71.490376057939301</v>
      </c>
      <c r="G27" s="56">
        <v>233698.80420000001</v>
      </c>
      <c r="H27" s="57">
        <v>-0.44773061787021201</v>
      </c>
      <c r="I27" s="56">
        <v>57233.839800000002</v>
      </c>
      <c r="J27" s="57">
        <v>24.6005733347424</v>
      </c>
      <c r="K27" s="56">
        <v>65821.459099999993</v>
      </c>
      <c r="L27" s="57">
        <v>28.165081685086399</v>
      </c>
      <c r="M27" s="57">
        <v>-0.13046838246100201</v>
      </c>
      <c r="N27" s="56">
        <v>3617652.4284999999</v>
      </c>
      <c r="O27" s="56">
        <v>47756148.306000002</v>
      </c>
      <c r="P27" s="56">
        <v>29865</v>
      </c>
      <c r="Q27" s="56">
        <v>30535</v>
      </c>
      <c r="R27" s="57">
        <v>-2.1942033731783201</v>
      </c>
      <c r="S27" s="56">
        <v>7.7901377230872297</v>
      </c>
      <c r="T27" s="56">
        <v>7.70759776649746</v>
      </c>
      <c r="U27" s="58">
        <v>1.05954425356493</v>
      </c>
    </row>
    <row r="28" spans="1:21" ht="12" thickBot="1">
      <c r="A28" s="82"/>
      <c r="B28" s="69" t="s">
        <v>26</v>
      </c>
      <c r="C28" s="70"/>
      <c r="D28" s="56">
        <v>922956.74800000002</v>
      </c>
      <c r="E28" s="56">
        <v>979612.73770000006</v>
      </c>
      <c r="F28" s="57">
        <v>94.216491117396004</v>
      </c>
      <c r="G28" s="56">
        <v>848216.44559999998</v>
      </c>
      <c r="H28" s="57">
        <v>8.8114658455049408</v>
      </c>
      <c r="I28" s="56">
        <v>59666.604500000001</v>
      </c>
      <c r="J28" s="57">
        <v>6.4647237944025502</v>
      </c>
      <c r="K28" s="56">
        <v>18497.8796</v>
      </c>
      <c r="L28" s="57">
        <v>2.1807970944155901</v>
      </c>
      <c r="M28" s="57">
        <v>2.2255915699656699</v>
      </c>
      <c r="N28" s="56">
        <v>13870497.8509</v>
      </c>
      <c r="O28" s="56">
        <v>202653160.4867</v>
      </c>
      <c r="P28" s="56">
        <v>41317</v>
      </c>
      <c r="Q28" s="56">
        <v>40802</v>
      </c>
      <c r="R28" s="57">
        <v>1.2621930297534301</v>
      </c>
      <c r="S28" s="56">
        <v>22.338426023186599</v>
      </c>
      <c r="T28" s="56">
        <v>21.8463085535023</v>
      </c>
      <c r="U28" s="58">
        <v>2.20300870425472</v>
      </c>
    </row>
    <row r="29" spans="1:21" ht="12" thickBot="1">
      <c r="A29" s="82"/>
      <c r="B29" s="69" t="s">
        <v>27</v>
      </c>
      <c r="C29" s="70"/>
      <c r="D29" s="56">
        <v>610332.68339999998</v>
      </c>
      <c r="E29" s="56">
        <v>643614.66749999998</v>
      </c>
      <c r="F29" s="57">
        <v>94.828895955824393</v>
      </c>
      <c r="G29" s="56">
        <v>645129.3713</v>
      </c>
      <c r="H29" s="57">
        <v>-5.3937534776755198</v>
      </c>
      <c r="I29" s="56">
        <v>96437.654699999999</v>
      </c>
      <c r="J29" s="57">
        <v>15.8008340898232</v>
      </c>
      <c r="K29" s="56">
        <v>84098.991999999998</v>
      </c>
      <c r="L29" s="57">
        <v>13.0359887088278</v>
      </c>
      <c r="M29" s="57">
        <v>0.14671594042411401</v>
      </c>
      <c r="N29" s="56">
        <v>8780953.0460999999</v>
      </c>
      <c r="O29" s="56">
        <v>148617839.74430001</v>
      </c>
      <c r="P29" s="56">
        <v>98282</v>
      </c>
      <c r="Q29" s="56">
        <v>100482</v>
      </c>
      <c r="R29" s="57">
        <v>-2.1894468661053699</v>
      </c>
      <c r="S29" s="56">
        <v>6.2100148898068799</v>
      </c>
      <c r="T29" s="56">
        <v>6.1032006647956898</v>
      </c>
      <c r="U29" s="58">
        <v>1.7200317053429499</v>
      </c>
    </row>
    <row r="30" spans="1:21" ht="12" thickBot="1">
      <c r="A30" s="82"/>
      <c r="B30" s="69" t="s">
        <v>28</v>
      </c>
      <c r="C30" s="70"/>
      <c r="D30" s="56">
        <v>997012.43649999995</v>
      </c>
      <c r="E30" s="56">
        <v>1396356.4284000001</v>
      </c>
      <c r="F30" s="57">
        <v>71.400998786707802</v>
      </c>
      <c r="G30" s="56">
        <v>1044551.8094</v>
      </c>
      <c r="H30" s="57">
        <v>-4.5511742425976003</v>
      </c>
      <c r="I30" s="56">
        <v>115326.21189999999</v>
      </c>
      <c r="J30" s="57">
        <v>11.5671788713941</v>
      </c>
      <c r="K30" s="56">
        <v>141366.65109999999</v>
      </c>
      <c r="L30" s="57">
        <v>13.5337136777545</v>
      </c>
      <c r="M30" s="57">
        <v>-0.18420496628713001</v>
      </c>
      <c r="N30" s="56">
        <v>16578546.197000001</v>
      </c>
      <c r="O30" s="56">
        <v>234871077.66819999</v>
      </c>
      <c r="P30" s="56">
        <v>69613</v>
      </c>
      <c r="Q30" s="56">
        <v>69809</v>
      </c>
      <c r="R30" s="57">
        <v>-0.28076609033219602</v>
      </c>
      <c r="S30" s="56">
        <v>14.3222162024335</v>
      </c>
      <c r="T30" s="56">
        <v>14.116709666375399</v>
      </c>
      <c r="U30" s="58">
        <v>1.4348794429114999</v>
      </c>
    </row>
    <row r="31" spans="1:21" ht="12" thickBot="1">
      <c r="A31" s="82"/>
      <c r="B31" s="69" t="s">
        <v>29</v>
      </c>
      <c r="C31" s="70"/>
      <c r="D31" s="56">
        <v>718054.35970000003</v>
      </c>
      <c r="E31" s="56">
        <v>1062073.8774999999</v>
      </c>
      <c r="F31" s="57">
        <v>67.608701702580007</v>
      </c>
      <c r="G31" s="56">
        <v>787629.80819999997</v>
      </c>
      <c r="H31" s="57">
        <v>-8.8335215066330992</v>
      </c>
      <c r="I31" s="56">
        <v>33888.729399999997</v>
      </c>
      <c r="J31" s="57">
        <v>4.7195214320763297</v>
      </c>
      <c r="K31" s="56">
        <v>28661.523499999999</v>
      </c>
      <c r="L31" s="57">
        <v>3.6389587089779201</v>
      </c>
      <c r="M31" s="57">
        <v>0.18237711264720399</v>
      </c>
      <c r="N31" s="56">
        <v>15175025.2927</v>
      </c>
      <c r="O31" s="56">
        <v>250817839.2656</v>
      </c>
      <c r="P31" s="56">
        <v>29308</v>
      </c>
      <c r="Q31" s="56">
        <v>29716</v>
      </c>
      <c r="R31" s="57">
        <v>-1.3729977116704799</v>
      </c>
      <c r="S31" s="56">
        <v>24.500285236113001</v>
      </c>
      <c r="T31" s="56">
        <v>23.935286542603301</v>
      </c>
      <c r="U31" s="58">
        <v>2.3060902681936901</v>
      </c>
    </row>
    <row r="32" spans="1:21" ht="12" thickBot="1">
      <c r="A32" s="82"/>
      <c r="B32" s="69" t="s">
        <v>30</v>
      </c>
      <c r="C32" s="70"/>
      <c r="D32" s="56">
        <v>114505.5952</v>
      </c>
      <c r="E32" s="56">
        <v>133327.4345</v>
      </c>
      <c r="F32" s="57">
        <v>85.882995971095497</v>
      </c>
      <c r="G32" s="56">
        <v>123893.10649999999</v>
      </c>
      <c r="H32" s="57">
        <v>-7.57710542999419</v>
      </c>
      <c r="I32" s="56">
        <v>25936.362300000001</v>
      </c>
      <c r="J32" s="57">
        <v>22.650737944026702</v>
      </c>
      <c r="K32" s="56">
        <v>31721.7264</v>
      </c>
      <c r="L32" s="57">
        <v>25.604109297235201</v>
      </c>
      <c r="M32" s="57">
        <v>-0.18237860156312299</v>
      </c>
      <c r="N32" s="56">
        <v>1737982.8058</v>
      </c>
      <c r="O32" s="56">
        <v>24506579.273200002</v>
      </c>
      <c r="P32" s="56">
        <v>22063</v>
      </c>
      <c r="Q32" s="56">
        <v>22570</v>
      </c>
      <c r="R32" s="57">
        <v>-2.2463447053610999</v>
      </c>
      <c r="S32" s="56">
        <v>5.1899376875311596</v>
      </c>
      <c r="T32" s="56">
        <v>5.2209553433761604</v>
      </c>
      <c r="U32" s="58">
        <v>-0.59764987004606496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39.385800000000003</v>
      </c>
      <c r="O33" s="56">
        <v>364.68439999999998</v>
      </c>
      <c r="P33" s="59"/>
      <c r="Q33" s="56">
        <v>1</v>
      </c>
      <c r="R33" s="59"/>
      <c r="S33" s="59"/>
      <c r="T33" s="56">
        <v>4.0708000000000002</v>
      </c>
      <c r="U33" s="60"/>
    </row>
    <row r="34" spans="1:21" ht="12" thickBot="1">
      <c r="A34" s="82"/>
      <c r="B34" s="69" t="s">
        <v>31</v>
      </c>
      <c r="C34" s="70"/>
      <c r="D34" s="56">
        <v>199393.3401</v>
      </c>
      <c r="E34" s="56">
        <v>188513.54629999999</v>
      </c>
      <c r="F34" s="57">
        <v>105.77135914821</v>
      </c>
      <c r="G34" s="56">
        <v>126851.62820000001</v>
      </c>
      <c r="H34" s="57">
        <v>57.1862678700722</v>
      </c>
      <c r="I34" s="56">
        <v>24477.837599999999</v>
      </c>
      <c r="J34" s="57">
        <v>12.2761560580328</v>
      </c>
      <c r="K34" s="56">
        <v>22907.120699999999</v>
      </c>
      <c r="L34" s="57">
        <v>18.058199981385801</v>
      </c>
      <c r="M34" s="57">
        <v>6.8568936295864996E-2</v>
      </c>
      <c r="N34" s="56">
        <v>2782309.2727999999</v>
      </c>
      <c r="O34" s="56">
        <v>39198100.223399997</v>
      </c>
      <c r="P34" s="56">
        <v>13560</v>
      </c>
      <c r="Q34" s="56">
        <v>14220</v>
      </c>
      <c r="R34" s="57">
        <v>-4.6413502109704599</v>
      </c>
      <c r="S34" s="56">
        <v>14.7045236061947</v>
      </c>
      <c r="T34" s="56">
        <v>14.4761472644163</v>
      </c>
      <c r="U34" s="58">
        <v>1.5531026226661799</v>
      </c>
    </row>
    <row r="35" spans="1:21" ht="12" customHeight="1" thickBot="1">
      <c r="A35" s="82"/>
      <c r="B35" s="69" t="s">
        <v>78</v>
      </c>
      <c r="C35" s="7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6">
        <v>60.768700000000003</v>
      </c>
      <c r="O35" s="56">
        <v>434482.78769999999</v>
      </c>
      <c r="P35" s="59"/>
      <c r="Q35" s="59"/>
      <c r="R35" s="59"/>
      <c r="S35" s="59"/>
      <c r="T35" s="59"/>
      <c r="U35" s="60"/>
    </row>
    <row r="36" spans="1:21" ht="12" customHeight="1" thickBot="1">
      <c r="A36" s="82"/>
      <c r="B36" s="69" t="s">
        <v>64</v>
      </c>
      <c r="C36" s="70"/>
      <c r="D36" s="56">
        <v>206819.53</v>
      </c>
      <c r="E36" s="59"/>
      <c r="F36" s="59"/>
      <c r="G36" s="56">
        <v>84383.81</v>
      </c>
      <c r="H36" s="57">
        <v>145.09385153384301</v>
      </c>
      <c r="I36" s="56">
        <v>828.29</v>
      </c>
      <c r="J36" s="57">
        <v>0.400489257470027</v>
      </c>
      <c r="K36" s="56">
        <v>2412.85</v>
      </c>
      <c r="L36" s="57">
        <v>2.8593755129094101</v>
      </c>
      <c r="M36" s="57">
        <v>-0.65671716020473703</v>
      </c>
      <c r="N36" s="56">
        <v>2251685.83</v>
      </c>
      <c r="O36" s="56">
        <v>31721934.079999998</v>
      </c>
      <c r="P36" s="56">
        <v>116</v>
      </c>
      <c r="Q36" s="56">
        <v>80</v>
      </c>
      <c r="R36" s="57">
        <v>45</v>
      </c>
      <c r="S36" s="56">
        <v>1782.9269827586199</v>
      </c>
      <c r="T36" s="56">
        <v>2014.6685</v>
      </c>
      <c r="U36" s="58">
        <v>-12.997813117552299</v>
      </c>
    </row>
    <row r="37" spans="1:21" ht="12" thickBot="1">
      <c r="A37" s="82"/>
      <c r="B37" s="69" t="s">
        <v>35</v>
      </c>
      <c r="C37" s="70"/>
      <c r="D37" s="56">
        <v>429543.81</v>
      </c>
      <c r="E37" s="59"/>
      <c r="F37" s="59"/>
      <c r="G37" s="56">
        <v>196316.82</v>
      </c>
      <c r="H37" s="57">
        <v>118.80132838337499</v>
      </c>
      <c r="I37" s="56">
        <v>-49765.85</v>
      </c>
      <c r="J37" s="57">
        <v>-11.585744885952399</v>
      </c>
      <c r="K37" s="56">
        <v>-24379.91</v>
      </c>
      <c r="L37" s="57">
        <v>-12.418655721909101</v>
      </c>
      <c r="M37" s="57">
        <v>1.0412647134464399</v>
      </c>
      <c r="N37" s="56">
        <v>3841357.43</v>
      </c>
      <c r="O37" s="56">
        <v>83781573.849999994</v>
      </c>
      <c r="P37" s="56">
        <v>200</v>
      </c>
      <c r="Q37" s="56">
        <v>62</v>
      </c>
      <c r="R37" s="57">
        <v>222.58064516128999</v>
      </c>
      <c r="S37" s="56">
        <v>2147.7190500000002</v>
      </c>
      <c r="T37" s="56">
        <v>1544.1564516128999</v>
      </c>
      <c r="U37" s="58">
        <v>28.102493125769701</v>
      </c>
    </row>
    <row r="38" spans="1:21" ht="12" thickBot="1">
      <c r="A38" s="82"/>
      <c r="B38" s="69" t="s">
        <v>36</v>
      </c>
      <c r="C38" s="70"/>
      <c r="D38" s="56">
        <v>820606.09</v>
      </c>
      <c r="E38" s="59"/>
      <c r="F38" s="59"/>
      <c r="G38" s="56">
        <v>588767.64</v>
      </c>
      <c r="H38" s="57">
        <v>39.376900877228898</v>
      </c>
      <c r="I38" s="56">
        <v>-34345.43</v>
      </c>
      <c r="J38" s="57">
        <v>-4.1853735206864</v>
      </c>
      <c r="K38" s="56">
        <v>-23817.95</v>
      </c>
      <c r="L38" s="57">
        <v>-4.0453904701691803</v>
      </c>
      <c r="M38" s="57">
        <v>0.44199773700087502</v>
      </c>
      <c r="N38" s="56">
        <v>8232636.9900000002</v>
      </c>
      <c r="O38" s="56">
        <v>72732155.109999999</v>
      </c>
      <c r="P38" s="56">
        <v>322</v>
      </c>
      <c r="Q38" s="56">
        <v>175</v>
      </c>
      <c r="R38" s="57">
        <v>84</v>
      </c>
      <c r="S38" s="56">
        <v>2548.4661180124199</v>
      </c>
      <c r="T38" s="56">
        <v>2420.1030285714301</v>
      </c>
      <c r="U38" s="58">
        <v>5.0368764384870603</v>
      </c>
    </row>
    <row r="39" spans="1:21" ht="12" thickBot="1">
      <c r="A39" s="82"/>
      <c r="B39" s="69" t="s">
        <v>37</v>
      </c>
      <c r="C39" s="70"/>
      <c r="D39" s="56">
        <v>547915.74</v>
      </c>
      <c r="E39" s="59"/>
      <c r="F39" s="59"/>
      <c r="G39" s="56">
        <v>283656.65000000002</v>
      </c>
      <c r="H39" s="57">
        <v>93.161605765279901</v>
      </c>
      <c r="I39" s="56">
        <v>-78377.850000000006</v>
      </c>
      <c r="J39" s="57">
        <v>-14.3047268545342</v>
      </c>
      <c r="K39" s="56">
        <v>-39190.720000000001</v>
      </c>
      <c r="L39" s="57">
        <v>-13.816252853582</v>
      </c>
      <c r="M39" s="57">
        <v>0.99990839668166398</v>
      </c>
      <c r="N39" s="56">
        <v>4154393.32</v>
      </c>
      <c r="O39" s="56">
        <v>56339340.299999997</v>
      </c>
      <c r="P39" s="56">
        <v>293</v>
      </c>
      <c r="Q39" s="56">
        <v>97</v>
      </c>
      <c r="R39" s="57">
        <v>202.061855670103</v>
      </c>
      <c r="S39" s="56">
        <v>1870.01959044369</v>
      </c>
      <c r="T39" s="56">
        <v>1461.34649484536</v>
      </c>
      <c r="U39" s="58">
        <v>21.85394728947</v>
      </c>
    </row>
    <row r="40" spans="1:21" ht="12" thickBot="1">
      <c r="A40" s="82"/>
      <c r="B40" s="69" t="s">
        <v>66</v>
      </c>
      <c r="C40" s="70"/>
      <c r="D40" s="56">
        <v>60.68</v>
      </c>
      <c r="E40" s="59"/>
      <c r="F40" s="59"/>
      <c r="G40" s="56">
        <v>1.74</v>
      </c>
      <c r="H40" s="57">
        <v>3387.35632183908</v>
      </c>
      <c r="I40" s="56">
        <v>-50.53</v>
      </c>
      <c r="J40" s="57">
        <v>-83.272907053394903</v>
      </c>
      <c r="K40" s="56">
        <v>1.65</v>
      </c>
      <c r="L40" s="57">
        <v>94.827586206896598</v>
      </c>
      <c r="M40" s="57">
        <v>-31.6242424242424</v>
      </c>
      <c r="N40" s="56">
        <v>62.45</v>
      </c>
      <c r="O40" s="56">
        <v>1365.28</v>
      </c>
      <c r="P40" s="56">
        <v>3</v>
      </c>
      <c r="Q40" s="56">
        <v>4</v>
      </c>
      <c r="R40" s="57">
        <v>-25</v>
      </c>
      <c r="S40" s="56">
        <v>20.226666666666699</v>
      </c>
      <c r="T40" s="56">
        <v>0.01</v>
      </c>
      <c r="U40" s="58">
        <v>99.950560316413998</v>
      </c>
    </row>
    <row r="41" spans="1:21" ht="12" customHeight="1" thickBot="1">
      <c r="A41" s="82"/>
      <c r="B41" s="69" t="s">
        <v>32</v>
      </c>
      <c r="C41" s="70"/>
      <c r="D41" s="56">
        <v>45163.248</v>
      </c>
      <c r="E41" s="59"/>
      <c r="F41" s="59"/>
      <c r="G41" s="56">
        <v>164431.63260000001</v>
      </c>
      <c r="H41" s="57">
        <v>-72.533722808758398</v>
      </c>
      <c r="I41" s="56">
        <v>2379.2654000000002</v>
      </c>
      <c r="J41" s="57">
        <v>5.2681450191536303</v>
      </c>
      <c r="K41" s="56">
        <v>10153.0939</v>
      </c>
      <c r="L41" s="57">
        <v>6.1746597898827904</v>
      </c>
      <c r="M41" s="57">
        <v>-0.76566104643235899</v>
      </c>
      <c r="N41" s="56">
        <v>837716.66610000003</v>
      </c>
      <c r="O41" s="56">
        <v>15510979.903200001</v>
      </c>
      <c r="P41" s="56">
        <v>74</v>
      </c>
      <c r="Q41" s="56">
        <v>69</v>
      </c>
      <c r="R41" s="57">
        <v>7.2463768115942102</v>
      </c>
      <c r="S41" s="56">
        <v>610.31416216216201</v>
      </c>
      <c r="T41" s="56">
        <v>392.55542898550698</v>
      </c>
      <c r="U41" s="58">
        <v>35.679777183147799</v>
      </c>
    </row>
    <row r="42" spans="1:21" ht="12" thickBot="1">
      <c r="A42" s="82"/>
      <c r="B42" s="69" t="s">
        <v>33</v>
      </c>
      <c r="C42" s="70"/>
      <c r="D42" s="56">
        <v>333149.0466</v>
      </c>
      <c r="E42" s="56">
        <v>959857.17480000004</v>
      </c>
      <c r="F42" s="57">
        <v>34.708189441769399</v>
      </c>
      <c r="G42" s="56">
        <v>424274.96750000003</v>
      </c>
      <c r="H42" s="57">
        <v>-21.478033794204499</v>
      </c>
      <c r="I42" s="56">
        <v>15109.6479</v>
      </c>
      <c r="J42" s="57">
        <v>4.5354018131535003</v>
      </c>
      <c r="K42" s="56">
        <v>24417.839800000002</v>
      </c>
      <c r="L42" s="57">
        <v>5.7551921914884101</v>
      </c>
      <c r="M42" s="57">
        <v>-0.38120456093744998</v>
      </c>
      <c r="N42" s="56">
        <v>5919655.0384999998</v>
      </c>
      <c r="O42" s="56">
        <v>97046599.859400004</v>
      </c>
      <c r="P42" s="56">
        <v>1688</v>
      </c>
      <c r="Q42" s="56">
        <v>1833</v>
      </c>
      <c r="R42" s="57">
        <v>-7.9105291871249399</v>
      </c>
      <c r="S42" s="56">
        <v>197.36317926540301</v>
      </c>
      <c r="T42" s="56">
        <v>202.05890518276101</v>
      </c>
      <c r="U42" s="58">
        <v>-2.37923098666906</v>
      </c>
    </row>
    <row r="43" spans="1:21" ht="12" thickBot="1">
      <c r="A43" s="82"/>
      <c r="B43" s="69" t="s">
        <v>38</v>
      </c>
      <c r="C43" s="70"/>
      <c r="D43" s="56">
        <v>232087.26</v>
      </c>
      <c r="E43" s="59"/>
      <c r="F43" s="59"/>
      <c r="G43" s="56">
        <v>63766.67</v>
      </c>
      <c r="H43" s="57">
        <v>263.96327423088002</v>
      </c>
      <c r="I43" s="56">
        <v>-40169.43</v>
      </c>
      <c r="J43" s="57">
        <v>-17.3078996236157</v>
      </c>
      <c r="K43" s="56">
        <v>-6211.09</v>
      </c>
      <c r="L43" s="57">
        <v>-9.7403392712838901</v>
      </c>
      <c r="M43" s="57">
        <v>5.4673720715687599</v>
      </c>
      <c r="N43" s="56">
        <v>1746581.42</v>
      </c>
      <c r="O43" s="56">
        <v>39525509.159999996</v>
      </c>
      <c r="P43" s="56">
        <v>139</v>
      </c>
      <c r="Q43" s="56">
        <v>34</v>
      </c>
      <c r="R43" s="57">
        <v>308.82352941176498</v>
      </c>
      <c r="S43" s="56">
        <v>1669.69251798561</v>
      </c>
      <c r="T43" s="56">
        <v>954.57676470588206</v>
      </c>
      <c r="U43" s="58">
        <v>42.829188343161299</v>
      </c>
    </row>
    <row r="44" spans="1:21" ht="12" thickBot="1">
      <c r="A44" s="82"/>
      <c r="B44" s="69" t="s">
        <v>39</v>
      </c>
      <c r="C44" s="70"/>
      <c r="D44" s="56">
        <v>98999.19</v>
      </c>
      <c r="E44" s="59"/>
      <c r="F44" s="59"/>
      <c r="G44" s="56">
        <v>47335.05</v>
      </c>
      <c r="H44" s="57">
        <v>109.145633098518</v>
      </c>
      <c r="I44" s="56">
        <v>11860.98</v>
      </c>
      <c r="J44" s="57">
        <v>11.980885904218001</v>
      </c>
      <c r="K44" s="56">
        <v>6492.49</v>
      </c>
      <c r="L44" s="57">
        <v>13.716030721420999</v>
      </c>
      <c r="M44" s="57">
        <v>0.826876899309818</v>
      </c>
      <c r="N44" s="56">
        <v>939251.05</v>
      </c>
      <c r="O44" s="56">
        <v>16566560.539999999</v>
      </c>
      <c r="P44" s="56">
        <v>76</v>
      </c>
      <c r="Q44" s="56">
        <v>44</v>
      </c>
      <c r="R44" s="57">
        <v>72.727272727272705</v>
      </c>
      <c r="S44" s="56">
        <v>1302.6209210526299</v>
      </c>
      <c r="T44" s="56">
        <v>1133.0809090909099</v>
      </c>
      <c r="U44" s="58">
        <v>13.0152993262782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10480.3418</v>
      </c>
      <c r="E46" s="62"/>
      <c r="F46" s="62"/>
      <c r="G46" s="61">
        <v>32243.757000000001</v>
      </c>
      <c r="H46" s="63">
        <v>-67.496524055804002</v>
      </c>
      <c r="I46" s="61">
        <v>1282.5948000000001</v>
      </c>
      <c r="J46" s="63">
        <v>12.2381008604128</v>
      </c>
      <c r="K46" s="61">
        <v>2106.3222999999998</v>
      </c>
      <c r="L46" s="63">
        <v>6.5324965077735797</v>
      </c>
      <c r="M46" s="63">
        <v>-0.39107381619612502</v>
      </c>
      <c r="N46" s="61">
        <v>191405.48430000001</v>
      </c>
      <c r="O46" s="61">
        <v>5529554.7019999996</v>
      </c>
      <c r="P46" s="61">
        <v>10</v>
      </c>
      <c r="Q46" s="61">
        <v>14</v>
      </c>
      <c r="R46" s="63">
        <v>-28.571428571428601</v>
      </c>
      <c r="S46" s="61">
        <v>1048.0341800000001</v>
      </c>
      <c r="T46" s="61">
        <v>818.58801428571405</v>
      </c>
      <c r="U46" s="64">
        <v>21.893004073043301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D42" sqref="D4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123349</v>
      </c>
      <c r="D2" s="37">
        <v>618016.37261111103</v>
      </c>
      <c r="E2" s="37">
        <v>475932.37809316203</v>
      </c>
      <c r="F2" s="37">
        <v>142083.994517949</v>
      </c>
      <c r="G2" s="37">
        <v>475932.37809316203</v>
      </c>
      <c r="H2" s="37">
        <v>0.22990328543829</v>
      </c>
    </row>
    <row r="3" spans="1:8">
      <c r="A3" s="37">
        <v>2</v>
      </c>
      <c r="B3" s="37">
        <v>13</v>
      </c>
      <c r="C3" s="37">
        <v>11716</v>
      </c>
      <c r="D3" s="37">
        <v>96439.767493162406</v>
      </c>
      <c r="E3" s="37">
        <v>76387.421968376104</v>
      </c>
      <c r="F3" s="37">
        <v>20052.345524786298</v>
      </c>
      <c r="G3" s="37">
        <v>76387.421968376104</v>
      </c>
      <c r="H3" s="37">
        <v>0.20792610814006801</v>
      </c>
    </row>
    <row r="4" spans="1:8">
      <c r="A4" s="37">
        <v>3</v>
      </c>
      <c r="B4" s="37">
        <v>14</v>
      </c>
      <c r="C4" s="37">
        <v>117948</v>
      </c>
      <c r="D4" s="37">
        <v>142400.29944514</v>
      </c>
      <c r="E4" s="37">
        <v>99186.640756478693</v>
      </c>
      <c r="F4" s="37">
        <v>43213.658688661599</v>
      </c>
      <c r="G4" s="37">
        <v>99186.640756478693</v>
      </c>
      <c r="H4" s="37">
        <v>0.30346606613218302</v>
      </c>
    </row>
    <row r="5" spans="1:8">
      <c r="A5" s="37">
        <v>4</v>
      </c>
      <c r="B5" s="37">
        <v>15</v>
      </c>
      <c r="C5" s="37">
        <v>6469</v>
      </c>
      <c r="D5" s="37">
        <v>52807.847126805798</v>
      </c>
      <c r="E5" s="37">
        <v>44822.1862911883</v>
      </c>
      <c r="F5" s="37">
        <v>7985.6608356175802</v>
      </c>
      <c r="G5" s="37">
        <v>44822.1862911883</v>
      </c>
      <c r="H5" s="37">
        <v>0.15122110197830699</v>
      </c>
    </row>
    <row r="6" spans="1:8">
      <c r="A6" s="37">
        <v>5</v>
      </c>
      <c r="B6" s="37">
        <v>16</v>
      </c>
      <c r="C6" s="37">
        <v>2898</v>
      </c>
      <c r="D6" s="37">
        <v>152575.30046923101</v>
      </c>
      <c r="E6" s="37">
        <v>125216.092732479</v>
      </c>
      <c r="F6" s="37">
        <v>27359.207736752101</v>
      </c>
      <c r="G6" s="37">
        <v>125216.092732479</v>
      </c>
      <c r="H6" s="37">
        <v>0.179316099346431</v>
      </c>
    </row>
    <row r="7" spans="1:8">
      <c r="A7" s="37">
        <v>6</v>
      </c>
      <c r="B7" s="37">
        <v>17</v>
      </c>
      <c r="C7" s="37">
        <v>30318</v>
      </c>
      <c r="D7" s="37">
        <v>258101.869417949</v>
      </c>
      <c r="E7" s="37">
        <v>195078.866938461</v>
      </c>
      <c r="F7" s="37">
        <v>63023.002479487201</v>
      </c>
      <c r="G7" s="37">
        <v>195078.866938461</v>
      </c>
      <c r="H7" s="37">
        <v>0.24417879119439101</v>
      </c>
    </row>
    <row r="8" spans="1:8">
      <c r="A8" s="37">
        <v>7</v>
      </c>
      <c r="B8" s="37">
        <v>18</v>
      </c>
      <c r="C8" s="37">
        <v>49709</v>
      </c>
      <c r="D8" s="37">
        <v>126480.285998291</v>
      </c>
      <c r="E8" s="37">
        <v>100486.500505983</v>
      </c>
      <c r="F8" s="37">
        <v>25993.785492307699</v>
      </c>
      <c r="G8" s="37">
        <v>100486.500505983</v>
      </c>
      <c r="H8" s="37">
        <v>0.20551649837871999</v>
      </c>
    </row>
    <row r="9" spans="1:8">
      <c r="A9" s="37">
        <v>8</v>
      </c>
      <c r="B9" s="37">
        <v>19</v>
      </c>
      <c r="C9" s="37">
        <v>18639</v>
      </c>
      <c r="D9" s="37">
        <v>100292.456481196</v>
      </c>
      <c r="E9" s="37">
        <v>87621.589806837597</v>
      </c>
      <c r="F9" s="37">
        <v>12670.866674359</v>
      </c>
      <c r="G9" s="37">
        <v>87621.589806837597</v>
      </c>
      <c r="H9" s="37">
        <v>0.12633917962448701</v>
      </c>
    </row>
    <row r="10" spans="1:8">
      <c r="A10" s="37">
        <v>9</v>
      </c>
      <c r="B10" s="37">
        <v>21</v>
      </c>
      <c r="C10" s="37">
        <v>289646</v>
      </c>
      <c r="D10" s="37">
        <v>1002096.7576572601</v>
      </c>
      <c r="E10" s="37">
        <v>967683.80996666697</v>
      </c>
      <c r="F10" s="37">
        <v>34412.947690598303</v>
      </c>
      <c r="G10" s="37">
        <v>967683.80996666697</v>
      </c>
      <c r="H10" s="37">
        <v>3.4340943055289397E-2</v>
      </c>
    </row>
    <row r="11" spans="1:8">
      <c r="A11" s="37">
        <v>10</v>
      </c>
      <c r="B11" s="37">
        <v>22</v>
      </c>
      <c r="C11" s="37">
        <v>42306</v>
      </c>
      <c r="D11" s="37">
        <v>476245.29673931602</v>
      </c>
      <c r="E11" s="37">
        <v>420328.30210256402</v>
      </c>
      <c r="F11" s="37">
        <v>55916.994636752097</v>
      </c>
      <c r="G11" s="37">
        <v>420328.30210256402</v>
      </c>
      <c r="H11" s="37">
        <v>0.11741217187780401</v>
      </c>
    </row>
    <row r="12" spans="1:8">
      <c r="A12" s="37">
        <v>11</v>
      </c>
      <c r="B12" s="37">
        <v>23</v>
      </c>
      <c r="C12" s="37">
        <v>268080.49400000001</v>
      </c>
      <c r="D12" s="37">
        <v>1853180.6209444399</v>
      </c>
      <c r="E12" s="37">
        <v>1577809.65375214</v>
      </c>
      <c r="F12" s="37">
        <v>275370.96719230799</v>
      </c>
      <c r="G12" s="37">
        <v>1577809.65375214</v>
      </c>
      <c r="H12" s="37">
        <v>0.148593701056494</v>
      </c>
    </row>
    <row r="13" spans="1:8">
      <c r="A13" s="37">
        <v>12</v>
      </c>
      <c r="B13" s="37">
        <v>24</v>
      </c>
      <c r="C13" s="37">
        <v>14583.9</v>
      </c>
      <c r="D13" s="37">
        <v>475651.33581196598</v>
      </c>
      <c r="E13" s="37">
        <v>471240.02341025602</v>
      </c>
      <c r="F13" s="37">
        <v>4411.3124017093996</v>
      </c>
      <c r="G13" s="37">
        <v>471240.02341025602</v>
      </c>
      <c r="H13" s="37">
        <v>9.2742563083083197E-3</v>
      </c>
    </row>
    <row r="14" spans="1:8">
      <c r="A14" s="37">
        <v>13</v>
      </c>
      <c r="B14" s="37">
        <v>25</v>
      </c>
      <c r="C14" s="37">
        <v>86444</v>
      </c>
      <c r="D14" s="37">
        <v>971036.9693</v>
      </c>
      <c r="E14" s="37">
        <v>866895.89509999997</v>
      </c>
      <c r="F14" s="37">
        <v>104141.0742</v>
      </c>
      <c r="G14" s="37">
        <v>866895.89509999997</v>
      </c>
      <c r="H14" s="37">
        <v>0.107247280476945</v>
      </c>
    </row>
    <row r="15" spans="1:8">
      <c r="A15" s="37">
        <v>14</v>
      </c>
      <c r="B15" s="37">
        <v>26</v>
      </c>
      <c r="C15" s="37">
        <v>73308</v>
      </c>
      <c r="D15" s="37">
        <v>343872.32755950402</v>
      </c>
      <c r="E15" s="37">
        <v>296936.87301962799</v>
      </c>
      <c r="F15" s="37">
        <v>46935.454539876002</v>
      </c>
      <c r="G15" s="37">
        <v>296936.87301962799</v>
      </c>
      <c r="H15" s="37">
        <v>0.13649093218108499</v>
      </c>
    </row>
    <row r="16" spans="1:8">
      <c r="A16" s="37">
        <v>15</v>
      </c>
      <c r="B16" s="37">
        <v>27</v>
      </c>
      <c r="C16" s="37">
        <v>190473.42300000001</v>
      </c>
      <c r="D16" s="37">
        <v>1396288.4184823399</v>
      </c>
      <c r="E16" s="37">
        <v>1336322.2665385699</v>
      </c>
      <c r="F16" s="37">
        <v>59966.151943763703</v>
      </c>
      <c r="G16" s="37">
        <v>1336322.2665385699</v>
      </c>
      <c r="H16" s="37">
        <v>4.2946823270898701E-2</v>
      </c>
    </row>
    <row r="17" spans="1:8">
      <c r="A17" s="37">
        <v>16</v>
      </c>
      <c r="B17" s="37">
        <v>29</v>
      </c>
      <c r="C17" s="37">
        <v>195607</v>
      </c>
      <c r="D17" s="37">
        <v>2309734.91004872</v>
      </c>
      <c r="E17" s="37">
        <v>2056585.9048905999</v>
      </c>
      <c r="F17" s="37">
        <v>253149.00515812001</v>
      </c>
      <c r="G17" s="37">
        <v>2056585.9048905999</v>
      </c>
      <c r="H17" s="37">
        <v>0.10960089145155601</v>
      </c>
    </row>
    <row r="18" spans="1:8">
      <c r="A18" s="37">
        <v>17</v>
      </c>
      <c r="B18" s="37">
        <v>31</v>
      </c>
      <c r="C18" s="37">
        <v>31397.330999999998</v>
      </c>
      <c r="D18" s="37">
        <v>301090.11900032498</v>
      </c>
      <c r="E18" s="37">
        <v>258847.054787381</v>
      </c>
      <c r="F18" s="37">
        <v>42243.064212944701</v>
      </c>
      <c r="G18" s="37">
        <v>258847.054787381</v>
      </c>
      <c r="H18" s="37">
        <v>0.140300400269526</v>
      </c>
    </row>
    <row r="19" spans="1:8">
      <c r="A19" s="37">
        <v>18</v>
      </c>
      <c r="B19" s="37">
        <v>32</v>
      </c>
      <c r="C19" s="37">
        <v>18956.531999999999</v>
      </c>
      <c r="D19" s="37">
        <v>312127.862571901</v>
      </c>
      <c r="E19" s="37">
        <v>285390.12442382303</v>
      </c>
      <c r="F19" s="37">
        <v>26737.738148077198</v>
      </c>
      <c r="G19" s="37">
        <v>285390.12442382303</v>
      </c>
      <c r="H19" s="37">
        <v>8.5662772710391896E-2</v>
      </c>
    </row>
    <row r="20" spans="1:8">
      <c r="A20" s="37">
        <v>19</v>
      </c>
      <c r="B20" s="37">
        <v>33</v>
      </c>
      <c r="C20" s="37">
        <v>62842.959000000003</v>
      </c>
      <c r="D20" s="37">
        <v>692251.36244989</v>
      </c>
      <c r="E20" s="37">
        <v>563480.38418488402</v>
      </c>
      <c r="F20" s="37">
        <v>128770.97826500599</v>
      </c>
      <c r="G20" s="37">
        <v>563480.38418488402</v>
      </c>
      <c r="H20" s="37">
        <v>0.18601765955256999</v>
      </c>
    </row>
    <row r="21" spans="1:8">
      <c r="A21" s="37">
        <v>20</v>
      </c>
      <c r="B21" s="37">
        <v>34</v>
      </c>
      <c r="C21" s="37">
        <v>42017.082000000002</v>
      </c>
      <c r="D21" s="37">
        <v>232652.244385167</v>
      </c>
      <c r="E21" s="37">
        <v>175418.622395371</v>
      </c>
      <c r="F21" s="37">
        <v>57233.6219897962</v>
      </c>
      <c r="G21" s="37">
        <v>175418.622395371</v>
      </c>
      <c r="H21" s="37">
        <v>0.24600502841074301</v>
      </c>
    </row>
    <row r="22" spans="1:8">
      <c r="A22" s="37">
        <v>21</v>
      </c>
      <c r="B22" s="37">
        <v>35</v>
      </c>
      <c r="C22" s="37">
        <v>29272.394</v>
      </c>
      <c r="D22" s="37">
        <v>922957.379246903</v>
      </c>
      <c r="E22" s="37">
        <v>863290.14414955804</v>
      </c>
      <c r="F22" s="37">
        <v>59667.235097345103</v>
      </c>
      <c r="G22" s="37">
        <v>863290.14414955804</v>
      </c>
      <c r="H22" s="37">
        <v>6.4647876964840201E-2</v>
      </c>
    </row>
    <row r="23" spans="1:8">
      <c r="A23" s="37">
        <v>22</v>
      </c>
      <c r="B23" s="37">
        <v>36</v>
      </c>
      <c r="C23" s="37">
        <v>135578.06299999999</v>
      </c>
      <c r="D23" s="37">
        <v>610334.04296371702</v>
      </c>
      <c r="E23" s="37">
        <v>513895.028824548</v>
      </c>
      <c r="F23" s="37">
        <v>96439.014139168401</v>
      </c>
      <c r="G23" s="37">
        <v>513895.028824548</v>
      </c>
      <c r="H23" s="37">
        <v>0.158010216292165</v>
      </c>
    </row>
    <row r="24" spans="1:8">
      <c r="A24" s="37">
        <v>23</v>
      </c>
      <c r="B24" s="37">
        <v>37</v>
      </c>
      <c r="C24" s="37">
        <v>127144.36599999999</v>
      </c>
      <c r="D24" s="37">
        <v>997012.43786725705</v>
      </c>
      <c r="E24" s="37">
        <v>881686.19662442198</v>
      </c>
      <c r="F24" s="37">
        <v>115326.241242834</v>
      </c>
      <c r="G24" s="37">
        <v>881686.19662442198</v>
      </c>
      <c r="H24" s="37">
        <v>0.115671817986075</v>
      </c>
    </row>
    <row r="25" spans="1:8">
      <c r="A25" s="37">
        <v>24</v>
      </c>
      <c r="B25" s="37">
        <v>38</v>
      </c>
      <c r="C25" s="37">
        <v>153759.932</v>
      </c>
      <c r="D25" s="37">
        <v>718054.21233008802</v>
      </c>
      <c r="E25" s="37">
        <v>684165.58222743403</v>
      </c>
      <c r="F25" s="37">
        <v>33888.630102654897</v>
      </c>
      <c r="G25" s="37">
        <v>684165.58222743403</v>
      </c>
      <c r="H25" s="37">
        <v>4.7195085720179997E-2</v>
      </c>
    </row>
    <row r="26" spans="1:8">
      <c r="A26" s="37">
        <v>25</v>
      </c>
      <c r="B26" s="37">
        <v>39</v>
      </c>
      <c r="C26" s="37">
        <v>64060.790999999997</v>
      </c>
      <c r="D26" s="37">
        <v>114505.482839067</v>
      </c>
      <c r="E26" s="37">
        <v>88569.2405294403</v>
      </c>
      <c r="F26" s="37">
        <v>25936.242309626399</v>
      </c>
      <c r="G26" s="37">
        <v>88569.2405294403</v>
      </c>
      <c r="H26" s="37">
        <v>0.22650655380475401</v>
      </c>
    </row>
    <row r="27" spans="1:8">
      <c r="A27" s="37">
        <v>26</v>
      </c>
      <c r="B27" s="37">
        <v>42</v>
      </c>
      <c r="C27" s="37">
        <v>10313.749</v>
      </c>
      <c r="D27" s="37">
        <v>199393.33970000001</v>
      </c>
      <c r="E27" s="37">
        <v>174915.49650000001</v>
      </c>
      <c r="F27" s="37">
        <v>24477.843199999999</v>
      </c>
      <c r="G27" s="37">
        <v>174915.49650000001</v>
      </c>
      <c r="H27" s="37">
        <v>0.122761588911788</v>
      </c>
    </row>
    <row r="28" spans="1:8">
      <c r="A28" s="37">
        <v>27</v>
      </c>
      <c r="B28" s="37">
        <v>75</v>
      </c>
      <c r="C28" s="37">
        <v>73</v>
      </c>
      <c r="D28" s="37">
        <v>45163.247863247903</v>
      </c>
      <c r="E28" s="37">
        <v>42783.982905982899</v>
      </c>
      <c r="F28" s="37">
        <v>2379.2649572649598</v>
      </c>
      <c r="G28" s="37">
        <v>42783.982905982899</v>
      </c>
      <c r="H28" s="37">
        <v>5.2681440548059302E-2</v>
      </c>
    </row>
    <row r="29" spans="1:8">
      <c r="A29" s="37">
        <v>28</v>
      </c>
      <c r="B29" s="37">
        <v>76</v>
      </c>
      <c r="C29" s="37">
        <v>1735</v>
      </c>
      <c r="D29" s="37">
        <v>333149.04239316197</v>
      </c>
      <c r="E29" s="37">
        <v>318039.39901367499</v>
      </c>
      <c r="F29" s="37">
        <v>14425.882695726499</v>
      </c>
      <c r="G29" s="37">
        <v>318039.39901367499</v>
      </c>
      <c r="H29" s="37">
        <v>4.3390644044257701E-2</v>
      </c>
    </row>
    <row r="30" spans="1:8">
      <c r="A30" s="37">
        <v>29</v>
      </c>
      <c r="B30" s="37">
        <v>99</v>
      </c>
      <c r="C30" s="37">
        <v>10</v>
      </c>
      <c r="D30" s="37">
        <v>10480.341880341901</v>
      </c>
      <c r="E30" s="37">
        <v>9197.7470085470104</v>
      </c>
      <c r="F30" s="37">
        <v>1282.59487179487</v>
      </c>
      <c r="G30" s="37">
        <v>9197.7470085470104</v>
      </c>
      <c r="H30" s="37">
        <v>0.12238101451639199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112</v>
      </c>
      <c r="D34" s="34">
        <v>206819.53</v>
      </c>
      <c r="E34" s="34">
        <v>205991.24</v>
      </c>
      <c r="F34" s="30"/>
      <c r="G34" s="30"/>
      <c r="H34" s="30"/>
    </row>
    <row r="35" spans="1:8">
      <c r="A35" s="30"/>
      <c r="B35" s="33">
        <v>71</v>
      </c>
      <c r="C35" s="34">
        <v>188</v>
      </c>
      <c r="D35" s="34">
        <v>429543.81</v>
      </c>
      <c r="E35" s="34">
        <v>479309.66</v>
      </c>
      <c r="F35" s="30"/>
      <c r="G35" s="30"/>
      <c r="H35" s="30"/>
    </row>
    <row r="36" spans="1:8">
      <c r="A36" s="30"/>
      <c r="B36" s="33">
        <v>72</v>
      </c>
      <c r="C36" s="34">
        <v>298</v>
      </c>
      <c r="D36" s="34">
        <v>820606.09</v>
      </c>
      <c r="E36" s="34">
        <v>854951.52</v>
      </c>
      <c r="F36" s="30"/>
      <c r="G36" s="30"/>
      <c r="H36" s="30"/>
    </row>
    <row r="37" spans="1:8">
      <c r="A37" s="30"/>
      <c r="B37" s="33">
        <v>73</v>
      </c>
      <c r="C37" s="34">
        <v>275</v>
      </c>
      <c r="D37" s="34">
        <v>547915.74</v>
      </c>
      <c r="E37" s="34">
        <v>626293.59</v>
      </c>
      <c r="F37" s="30"/>
      <c r="G37" s="30"/>
      <c r="H37" s="30"/>
    </row>
    <row r="38" spans="1:8">
      <c r="A38" s="30"/>
      <c r="B38" s="33">
        <v>74</v>
      </c>
      <c r="C38" s="34">
        <v>3</v>
      </c>
      <c r="D38" s="34">
        <v>60.68</v>
      </c>
      <c r="E38" s="34">
        <v>111.21</v>
      </c>
      <c r="F38" s="30"/>
      <c r="G38" s="30"/>
      <c r="H38" s="30"/>
    </row>
    <row r="39" spans="1:8">
      <c r="A39" s="30"/>
      <c r="B39" s="33">
        <v>77</v>
      </c>
      <c r="C39" s="34">
        <v>137</v>
      </c>
      <c r="D39" s="34">
        <v>232087.26</v>
      </c>
      <c r="E39" s="34">
        <v>272256.69</v>
      </c>
      <c r="F39" s="34"/>
      <c r="G39" s="30"/>
      <c r="H39" s="30"/>
    </row>
    <row r="40" spans="1:8">
      <c r="A40" s="30"/>
      <c r="B40" s="33">
        <v>78</v>
      </c>
      <c r="C40" s="34">
        <v>62</v>
      </c>
      <c r="D40" s="34">
        <v>98999.19</v>
      </c>
      <c r="E40" s="34">
        <v>87138.21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2016-07-18T00:46:36Z</dcterms:modified>
</cp:coreProperties>
</file>