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<sst xmlns="http://schemas.openxmlformats.org/spreadsheetml/2006/main" count="117" uniqueCount="74">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</sst>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1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0" fontId="21" fillId="35" borderId="13" xfId="62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0" sqref="M1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63422905.540699989</v>
      </c>
      <c r="F3" s="25">
        <f>RA!I7</f>
        <v>1340964.4061</v>
      </c>
      <c r="G3" s="16">
        <f>SUM(G4:G40)</f>
        <v>62081941.134600013</v>
      </c>
      <c r="H3" s="27">
        <f>RA!J7</f>
        <v>2.1143219388450598</v>
      </c>
      <c r="I3" s="20">
        <f>SUM(I4:I40)</f>
        <v>63422916.460480124</v>
      </c>
      <c r="J3" s="21">
        <f>SUM(J4:J40)</f>
        <v>62081943.886558458</v>
      </c>
      <c r="K3" s="22">
        <f>E3-I3</f>
        <v>-10.919780135154724</v>
      </c>
      <c r="L3" s="22">
        <f>G3-J3</f>
        <v>-2.7519584447145462</v>
      </c>
    </row>
    <row r="4" spans="1:13" x14ac:dyDescent="0.15">
      <c r="A4" s="43">
        <f>RA!A8</f>
        <v>42125</v>
      </c>
      <c r="B4" s="12">
        <v>12</v>
      </c>
      <c r="C4" s="40" t="s">
        <v>6</v>
      </c>
      <c r="D4" s="40"/>
      <c r="E4" s="15">
        <f>VLOOKUP(C4,RA!B8:D36,3,0)</f>
        <v>964530.81350000005</v>
      </c>
      <c r="F4" s="25">
        <f>VLOOKUP(C4,RA!B8:I39,8,0)</f>
        <v>195048.07629999999</v>
      </c>
      <c r="G4" s="16">
        <f t="shared" ref="G4:G40" si="0">E4-F4</f>
        <v>769482.73720000009</v>
      </c>
      <c r="H4" s="27">
        <f>RA!J8</f>
        <v>20.222067928781598</v>
      </c>
      <c r="I4" s="20">
        <f>VLOOKUP(B4,RMS!B:D,3,FALSE)</f>
        <v>964531.87178034196</v>
      </c>
      <c r="J4" s="21">
        <f>VLOOKUP(B4,RMS!B:E,4,FALSE)</f>
        <v>769482.75532136799</v>
      </c>
      <c r="K4" s="22">
        <f t="shared" ref="K4:K40" si="1">E4-I4</f>
        <v>-1.058280341909267</v>
      </c>
      <c r="L4" s="22">
        <f t="shared" ref="L4:L40" si="2">G4-J4</f>
        <v>-1.8121367902494967E-2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156556.22080000001</v>
      </c>
      <c r="F5" s="25">
        <f>VLOOKUP(C5,RA!B9:I40,8,0)</f>
        <v>37115.248099999997</v>
      </c>
      <c r="G5" s="16">
        <f t="shared" si="0"/>
        <v>119440.97270000001</v>
      </c>
      <c r="H5" s="27">
        <f>RA!J9</f>
        <v>23.7072969124712</v>
      </c>
      <c r="I5" s="20">
        <f>VLOOKUP(B5,RMS!B:D,3,FALSE)</f>
        <v>156556.30315065401</v>
      </c>
      <c r="J5" s="21">
        <f>VLOOKUP(B5,RMS!B:E,4,FALSE)</f>
        <v>119440.96841948399</v>
      </c>
      <c r="K5" s="22">
        <f t="shared" si="1"/>
        <v>-8.2350654003676027E-2</v>
      </c>
      <c r="L5" s="22">
        <f t="shared" si="2"/>
        <v>4.2805160192074254E-3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337925.48220000003</v>
      </c>
      <c r="F6" s="25">
        <f>VLOOKUP(C6,RA!B10:I41,8,0)</f>
        <v>78068.913700000005</v>
      </c>
      <c r="G6" s="16">
        <f t="shared" si="0"/>
        <v>259856.56850000002</v>
      </c>
      <c r="H6" s="27">
        <f>RA!J10</f>
        <v>23.102405060354499</v>
      </c>
      <c r="I6" s="20">
        <f>VLOOKUP(B6,RMS!B:D,3,FALSE)</f>
        <v>337928.41494529898</v>
      </c>
      <c r="J6" s="21">
        <f>VLOOKUP(B6,RMS!B:E,4,FALSE)</f>
        <v>259856.56831453001</v>
      </c>
      <c r="K6" s="22">
        <f>E6-I6</f>
        <v>-2.9327452989527956</v>
      </c>
      <c r="L6" s="22">
        <f t="shared" si="2"/>
        <v>1.8547000945545733E-4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82370.103900000002</v>
      </c>
      <c r="F7" s="25">
        <f>VLOOKUP(C7,RA!B11:I42,8,0)</f>
        <v>17621.466100000001</v>
      </c>
      <c r="G7" s="16">
        <f t="shared" si="0"/>
        <v>64748.637799999997</v>
      </c>
      <c r="H7" s="27">
        <f>RA!J11</f>
        <v>21.3930361449987</v>
      </c>
      <c r="I7" s="20">
        <f>VLOOKUP(B7,RMS!B:D,3,FALSE)</f>
        <v>82370.149673504304</v>
      </c>
      <c r="J7" s="21">
        <f>VLOOKUP(B7,RMS!B:E,4,FALSE)</f>
        <v>64748.6371957265</v>
      </c>
      <c r="K7" s="22">
        <f t="shared" si="1"/>
        <v>-4.5773504301905632E-2</v>
      </c>
      <c r="L7" s="22">
        <f t="shared" si="2"/>
        <v>6.0427349671954289E-4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882574.05519999994</v>
      </c>
      <c r="F8" s="25">
        <f>VLOOKUP(C8,RA!B12:I43,8,0)</f>
        <v>128865.049</v>
      </c>
      <c r="G8" s="16">
        <f t="shared" si="0"/>
        <v>753709.00619999995</v>
      </c>
      <c r="H8" s="27">
        <f>RA!J12</f>
        <v>14.601046591019299</v>
      </c>
      <c r="I8" s="20">
        <f>VLOOKUP(B8,RMS!B:D,3,FALSE)</f>
        <v>882574.06452307699</v>
      </c>
      <c r="J8" s="21">
        <f>VLOOKUP(B8,RMS!B:E,4,FALSE)</f>
        <v>753709.00359572598</v>
      </c>
      <c r="K8" s="22">
        <f t="shared" si="1"/>
        <v>-9.323077043518424E-3</v>
      </c>
      <c r="L8" s="22">
        <f t="shared" si="2"/>
        <v>2.6042739627882838E-3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658438.68960000004</v>
      </c>
      <c r="F9" s="25">
        <f>VLOOKUP(C9,RA!B13:I44,8,0)</f>
        <v>141967.29639999999</v>
      </c>
      <c r="G9" s="16">
        <f t="shared" si="0"/>
        <v>516471.39320000005</v>
      </c>
      <c r="H9" s="27">
        <f>RA!J13</f>
        <v>21.561202074295601</v>
      </c>
      <c r="I9" s="20">
        <f>VLOOKUP(B9,RMS!B:D,3,FALSE)</f>
        <v>658439.18466666702</v>
      </c>
      <c r="J9" s="21">
        <f>VLOOKUP(B9,RMS!B:E,4,FALSE)</f>
        <v>516471.39284444402</v>
      </c>
      <c r="K9" s="22">
        <f t="shared" si="1"/>
        <v>-0.49506666697561741</v>
      </c>
      <c r="L9" s="22">
        <f t="shared" si="2"/>
        <v>3.5555602516978979E-4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429745.3199</v>
      </c>
      <c r="F10" s="25">
        <f>VLOOKUP(C10,RA!B14:I45,8,0)</f>
        <v>89240.892800000001</v>
      </c>
      <c r="G10" s="16">
        <f t="shared" si="0"/>
        <v>340504.42709999997</v>
      </c>
      <c r="H10" s="27">
        <f>RA!J14</f>
        <v>20.7659952691901</v>
      </c>
      <c r="I10" s="20">
        <f>VLOOKUP(B10,RMS!B:D,3,FALSE)</f>
        <v>429745.31960598298</v>
      </c>
      <c r="J10" s="21">
        <f>VLOOKUP(B10,RMS!B:E,4,FALSE)</f>
        <v>340504.42480170901</v>
      </c>
      <c r="K10" s="22">
        <f t="shared" si="1"/>
        <v>2.9401702340692282E-4</v>
      </c>
      <c r="L10" s="22">
        <f t="shared" si="2"/>
        <v>2.2982909576967359E-3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350644.2415</v>
      </c>
      <c r="F11" s="25">
        <f>VLOOKUP(C11,RA!B15:I46,8,0)</f>
        <v>57307.370300000002</v>
      </c>
      <c r="G11" s="16">
        <f t="shared" si="0"/>
        <v>293336.87119999999</v>
      </c>
      <c r="H11" s="27">
        <f>RA!J15</f>
        <v>16.343451144341699</v>
      </c>
      <c r="I11" s="20">
        <f>VLOOKUP(B11,RMS!B:D,3,FALSE)</f>
        <v>350644.90603333298</v>
      </c>
      <c r="J11" s="21">
        <f>VLOOKUP(B11,RMS!B:E,4,FALSE)</f>
        <v>293336.87337179499</v>
      </c>
      <c r="K11" s="22">
        <f t="shared" si="1"/>
        <v>-0.66453333297977224</v>
      </c>
      <c r="L11" s="22">
        <f t="shared" si="2"/>
        <v>-2.1717950003221631E-3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3028918.6814999999</v>
      </c>
      <c r="F12" s="25">
        <f>VLOOKUP(C12,RA!B16:I47,8,0)</f>
        <v>62969.976900000001</v>
      </c>
      <c r="G12" s="16">
        <f t="shared" si="0"/>
        <v>2965948.7045999998</v>
      </c>
      <c r="H12" s="27">
        <f>RA!J16</f>
        <v>2.0789589791435299</v>
      </c>
      <c r="I12" s="20">
        <f>VLOOKUP(B12,RMS!B:D,3,FALSE)</f>
        <v>3028917.3553529899</v>
      </c>
      <c r="J12" s="21">
        <f>VLOOKUP(B12,RMS!B:E,4,FALSE)</f>
        <v>2965948.7045606798</v>
      </c>
      <c r="K12" s="22">
        <f t="shared" si="1"/>
        <v>1.3261470100842416</v>
      </c>
      <c r="L12" s="22">
        <f t="shared" si="2"/>
        <v>3.9319973438978195E-5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5755154.9709999999</v>
      </c>
      <c r="F13" s="25">
        <f>VLOOKUP(C13,RA!B17:I48,8,0)</f>
        <v>-86258.030199999994</v>
      </c>
      <c r="G13" s="16">
        <f t="shared" si="0"/>
        <v>5841413.0011999998</v>
      </c>
      <c r="H13" s="27">
        <f>RA!J17</f>
        <v>-1.49879596005061</v>
      </c>
      <c r="I13" s="20">
        <f>VLOOKUP(B13,RMS!B:D,3,FALSE)</f>
        <v>5755154.9996068403</v>
      </c>
      <c r="J13" s="21">
        <f>VLOOKUP(B13,RMS!B:E,4,FALSE)</f>
        <v>5841413.0017863195</v>
      </c>
      <c r="K13" s="22">
        <f t="shared" si="1"/>
        <v>-2.8606840409338474E-2</v>
      </c>
      <c r="L13" s="22">
        <f t="shared" si="2"/>
        <v>-5.8631971478462219E-4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3564766.2722</v>
      </c>
      <c r="F14" s="25">
        <f>VLOOKUP(C14,RA!B18:I49,8,0)</f>
        <v>443496.1655</v>
      </c>
      <c r="G14" s="16">
        <f t="shared" si="0"/>
        <v>3121270.1066999999</v>
      </c>
      <c r="H14" s="27">
        <f>RA!J18</f>
        <v>12.4411008081687</v>
      </c>
      <c r="I14" s="20">
        <f>VLOOKUP(B14,RMS!B:D,3,FALSE)</f>
        <v>3564765.7585320901</v>
      </c>
      <c r="J14" s="21">
        <f>VLOOKUP(B14,RMS!B:E,4,FALSE)</f>
        <v>3121270.3782210001</v>
      </c>
      <c r="K14" s="22">
        <f t="shared" si="1"/>
        <v>0.51366790989413857</v>
      </c>
      <c r="L14" s="22">
        <f t="shared" si="2"/>
        <v>-0.27152100019156933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1674355.4408</v>
      </c>
      <c r="F15" s="25">
        <f>VLOOKUP(C15,RA!B19:I50,8,0)</f>
        <v>-26543.135300000002</v>
      </c>
      <c r="G15" s="16">
        <f t="shared" si="0"/>
        <v>1700898.5760999999</v>
      </c>
      <c r="H15" s="27">
        <f>RA!J19</f>
        <v>-1.5852748259543901</v>
      </c>
      <c r="I15" s="20">
        <f>VLOOKUP(B15,RMS!B:D,3,FALSE)</f>
        <v>1674355.5214102599</v>
      </c>
      <c r="J15" s="21">
        <f>VLOOKUP(B15,RMS!B:E,4,FALSE)</f>
        <v>1700898.5742965799</v>
      </c>
      <c r="K15" s="22">
        <f t="shared" si="1"/>
        <v>-8.0610259901732206E-2</v>
      </c>
      <c r="L15" s="22">
        <f t="shared" si="2"/>
        <v>1.8034200184047222E-3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4037096.3643999998</v>
      </c>
      <c r="F16" s="25">
        <f>VLOOKUP(C16,RA!B20:I51,8,0)</f>
        <v>-385157.39679999999</v>
      </c>
      <c r="G16" s="16">
        <f t="shared" si="0"/>
        <v>4422253.7611999996</v>
      </c>
      <c r="H16" s="27">
        <f>RA!J20</f>
        <v>-9.5404558631892602</v>
      </c>
      <c r="I16" s="20">
        <f>VLOOKUP(B16,RMS!B:D,3,FALSE)</f>
        <v>4037096.75</v>
      </c>
      <c r="J16" s="21">
        <f>VLOOKUP(B16,RMS!B:E,4,FALSE)</f>
        <v>4422253.7611999996</v>
      </c>
      <c r="K16" s="22">
        <f t="shared" si="1"/>
        <v>-0.38560000015422702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492676.62040000001</v>
      </c>
      <c r="F17" s="25">
        <f>VLOOKUP(C17,RA!B21:I52,8,0)</f>
        <v>36572.128900000003</v>
      </c>
      <c r="G17" s="16">
        <f t="shared" si="0"/>
        <v>456104.4915</v>
      </c>
      <c r="H17" s="27">
        <f>RA!J21</f>
        <v>7.42315088349583</v>
      </c>
      <c r="I17" s="20">
        <f>VLOOKUP(B17,RMS!B:D,3,FALSE)</f>
        <v>492676.14154102601</v>
      </c>
      <c r="J17" s="21">
        <f>VLOOKUP(B17,RMS!B:E,4,FALSE)</f>
        <v>456104.49157264997</v>
      </c>
      <c r="K17" s="22">
        <f t="shared" si="1"/>
        <v>0.47885897400556132</v>
      </c>
      <c r="L17" s="22">
        <f t="shared" si="2"/>
        <v>-7.26499711163342E-5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1953663.0112999999</v>
      </c>
      <c r="F18" s="25">
        <f>VLOOKUP(C18,RA!B22:I53,8,0)</f>
        <v>235759.0834</v>
      </c>
      <c r="G18" s="16">
        <f t="shared" si="0"/>
        <v>1717903.9279</v>
      </c>
      <c r="H18" s="27">
        <f>RA!J22</f>
        <v>12.0675409237094</v>
      </c>
      <c r="I18" s="20">
        <f>VLOOKUP(B18,RMS!B:D,3,FALSE)</f>
        <v>1953665.7348333299</v>
      </c>
      <c r="J18" s="21">
        <f>VLOOKUP(B18,RMS!B:E,4,FALSE)</f>
        <v>1717903.9288999999</v>
      </c>
      <c r="K18" s="22">
        <f t="shared" si="1"/>
        <v>-2.7235333300195634</v>
      </c>
      <c r="L18" s="22">
        <f t="shared" si="2"/>
        <v>-9.9999993108212948E-4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6417692.7759999996</v>
      </c>
      <c r="F19" s="25">
        <f>VLOOKUP(C19,RA!B23:I54,8,0)</f>
        <v>190387.79240000001</v>
      </c>
      <c r="G19" s="16">
        <f t="shared" si="0"/>
        <v>6227304.9835999999</v>
      </c>
      <c r="H19" s="27">
        <f>RA!J23</f>
        <v>2.96660807933945</v>
      </c>
      <c r="I19" s="20">
        <f>VLOOKUP(B19,RMS!B:D,3,FALSE)</f>
        <v>6417696.0404307703</v>
      </c>
      <c r="J19" s="21">
        <f>VLOOKUP(B19,RMS!B:E,4,FALSE)</f>
        <v>6227305.0296529904</v>
      </c>
      <c r="K19" s="22">
        <f t="shared" si="1"/>
        <v>-3.264430770650506</v>
      </c>
      <c r="L19" s="22">
        <f t="shared" si="2"/>
        <v>-4.6052990481257439E-2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459511.8248</v>
      </c>
      <c r="F20" s="25">
        <f>VLOOKUP(C20,RA!B24:I55,8,0)</f>
        <v>59457.5844</v>
      </c>
      <c r="G20" s="16">
        <f t="shared" si="0"/>
        <v>400054.24040000001</v>
      </c>
      <c r="H20" s="27">
        <f>RA!J24</f>
        <v>12.939293657106299</v>
      </c>
      <c r="I20" s="20">
        <f>VLOOKUP(B20,RMS!B:D,3,FALSE)</f>
        <v>459511.99369703501</v>
      </c>
      <c r="J20" s="21">
        <f>VLOOKUP(B20,RMS!B:E,4,FALSE)</f>
        <v>400054.25801780401</v>
      </c>
      <c r="K20" s="22">
        <f t="shared" si="1"/>
        <v>-0.16889703500783071</v>
      </c>
      <c r="L20" s="22">
        <f t="shared" si="2"/>
        <v>-1.7617803998291492E-2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582105.61970000004</v>
      </c>
      <c r="F21" s="25">
        <f>VLOOKUP(C21,RA!B25:I56,8,0)</f>
        <v>3191.6594</v>
      </c>
      <c r="G21" s="16">
        <f t="shared" si="0"/>
        <v>578913.96030000004</v>
      </c>
      <c r="H21" s="27">
        <f>RA!J25</f>
        <v>0.54829558279215496</v>
      </c>
      <c r="I21" s="20">
        <f>VLOOKUP(B21,RMS!B:D,3,FALSE)</f>
        <v>582105.61565229599</v>
      </c>
      <c r="J21" s="21">
        <f>VLOOKUP(B21,RMS!B:E,4,FALSE)</f>
        <v>578913.97463433305</v>
      </c>
      <c r="K21" s="22">
        <f t="shared" si="1"/>
        <v>4.0477040456607938E-3</v>
      </c>
      <c r="L21" s="22">
        <f t="shared" si="2"/>
        <v>-1.433433301281184E-2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785332.51890000002</v>
      </c>
      <c r="F22" s="25">
        <f>VLOOKUP(C22,RA!B26:I57,8,0)</f>
        <v>139874.19270000001</v>
      </c>
      <c r="G22" s="16">
        <f t="shared" si="0"/>
        <v>645458.32620000001</v>
      </c>
      <c r="H22" s="27">
        <f>RA!J26</f>
        <v>17.810823992863401</v>
      </c>
      <c r="I22" s="20">
        <f>VLOOKUP(B22,RMS!B:D,3,FALSE)</f>
        <v>785332.50152828102</v>
      </c>
      <c r="J22" s="21">
        <f>VLOOKUP(B22,RMS!B:E,4,FALSE)</f>
        <v>645458.33701417199</v>
      </c>
      <c r="K22" s="22">
        <f t="shared" si="1"/>
        <v>1.7371719004586339E-2</v>
      </c>
      <c r="L22" s="22">
        <f t="shared" si="2"/>
        <v>-1.0814171982929111E-2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352747.95010000002</v>
      </c>
      <c r="F23" s="25">
        <f>VLOOKUP(C23,RA!B27:I58,8,0)</f>
        <v>97689.908100000001</v>
      </c>
      <c r="G23" s="16">
        <f t="shared" si="0"/>
        <v>255058.04200000002</v>
      </c>
      <c r="H23" s="27">
        <f>RA!J27</f>
        <v>27.693969042855102</v>
      </c>
      <c r="I23" s="20">
        <f>VLOOKUP(B23,RMS!B:D,3,FALSE)</f>
        <v>352747.84559029603</v>
      </c>
      <c r="J23" s="21">
        <f>VLOOKUP(B23,RMS!B:E,4,FALSE)</f>
        <v>255058.05815432701</v>
      </c>
      <c r="K23" s="22">
        <f t="shared" si="1"/>
        <v>0.10450970398960635</v>
      </c>
      <c r="L23" s="22">
        <f t="shared" si="2"/>
        <v>-1.6154326993273571E-2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1871474.4916999999</v>
      </c>
      <c r="F24" s="25">
        <f>VLOOKUP(C24,RA!B28:I59,8,0)</f>
        <v>-182134.1103</v>
      </c>
      <c r="G24" s="16">
        <f t="shared" si="0"/>
        <v>2053608.602</v>
      </c>
      <c r="H24" s="27">
        <f>RA!J28</f>
        <v>-9.7321182365971808</v>
      </c>
      <c r="I24" s="20">
        <f>VLOOKUP(B24,RMS!B:D,3,FALSE)</f>
        <v>1871474.4769619501</v>
      </c>
      <c r="J24" s="21">
        <f>VLOOKUP(B24,RMS!B:E,4,FALSE)</f>
        <v>2053608.60332655</v>
      </c>
      <c r="K24" s="22">
        <f t="shared" si="1"/>
        <v>1.4738049823790789E-2</v>
      </c>
      <c r="L24" s="22">
        <f t="shared" si="2"/>
        <v>-1.326550031080842E-3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1355950.8515000001</v>
      </c>
      <c r="F25" s="25">
        <f>VLOOKUP(C25,RA!B29:I60,8,0)</f>
        <v>107522.3358</v>
      </c>
      <c r="G25" s="16">
        <f t="shared" si="0"/>
        <v>1248428.5157000001</v>
      </c>
      <c r="H25" s="27">
        <f>RA!J29</f>
        <v>7.9296632087405703</v>
      </c>
      <c r="I25" s="20">
        <f>VLOOKUP(B25,RMS!B:D,3,FALSE)</f>
        <v>1355950.85749646</v>
      </c>
      <c r="J25" s="21">
        <f>VLOOKUP(B25,RMS!B:E,4,FALSE)</f>
        <v>1248428.5643972501</v>
      </c>
      <c r="K25" s="22">
        <f t="shared" si="1"/>
        <v>-5.9964598622173071E-3</v>
      </c>
      <c r="L25" s="22">
        <f t="shared" si="2"/>
        <v>-4.8697249963879585E-2</v>
      </c>
      <c r="M25" s="34"/>
    </row>
    <row r="26" spans="1:13" x14ac:dyDescent="0.15">
      <c r="A26" s="43"/>
      <c r="B26" s="12">
        <v>37</v>
      </c>
      <c r="C26" s="40" t="s">
        <v>28</v>
      </c>
      <c r="D26" s="40"/>
      <c r="E26" s="15">
        <f>VLOOKUP(C26,RA!B30:D57,3,0)</f>
        <v>2535528.9815000002</v>
      </c>
      <c r="F26" s="25">
        <f>VLOOKUP(C26,RA!B30:I61,8,0)</f>
        <v>205840.97880000001</v>
      </c>
      <c r="G26" s="16">
        <f t="shared" si="0"/>
        <v>2329688.0027000001</v>
      </c>
      <c r="H26" s="27">
        <f>RA!J30</f>
        <v>8.1182656677119098</v>
      </c>
      <c r="I26" s="20">
        <f>VLOOKUP(B26,RMS!B:D,3,FALSE)</f>
        <v>2535528.99102567</v>
      </c>
      <c r="J26" s="21">
        <f>VLOOKUP(B26,RMS!B:E,4,FALSE)</f>
        <v>2329687.9890699098</v>
      </c>
      <c r="K26" s="22">
        <f t="shared" si="1"/>
        <v>-9.525669738650322E-3</v>
      </c>
      <c r="L26" s="22">
        <f t="shared" si="2"/>
        <v>1.3630090281367302E-2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6658183.9457999999</v>
      </c>
      <c r="F27" s="25">
        <f>VLOOKUP(C27,RA!B31:I62,8,0)</f>
        <v>-377489.80239999999</v>
      </c>
      <c r="G27" s="16">
        <f t="shared" si="0"/>
        <v>7035673.7482000003</v>
      </c>
      <c r="H27" s="27">
        <f>RA!J31</f>
        <v>-5.6695610315500797</v>
      </c>
      <c r="I27" s="20">
        <f>VLOOKUP(B27,RMS!B:D,3,FALSE)</f>
        <v>6658185.4408415901</v>
      </c>
      <c r="J27" s="21">
        <f>VLOOKUP(B27,RMS!B:E,4,FALSE)</f>
        <v>7035676.0742336297</v>
      </c>
      <c r="K27" s="22">
        <f t="shared" si="1"/>
        <v>-1.4950415901839733</v>
      </c>
      <c r="L27" s="22">
        <f t="shared" si="2"/>
        <v>-2.3260336294770241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159427.87229999999</v>
      </c>
      <c r="F28" s="25">
        <f>VLOOKUP(C28,RA!B32:I63,8,0)</f>
        <v>42149.826800000003</v>
      </c>
      <c r="G28" s="16">
        <f t="shared" si="0"/>
        <v>117278.04549999998</v>
      </c>
      <c r="H28" s="27">
        <f>RA!J32</f>
        <v>26.438179342120002</v>
      </c>
      <c r="I28" s="20">
        <f>VLOOKUP(B28,RMS!B:D,3,FALSE)</f>
        <v>159427.815341532</v>
      </c>
      <c r="J28" s="21">
        <f>VLOOKUP(B28,RMS!B:E,4,FALSE)</f>
        <v>117278.04788494</v>
      </c>
      <c r="K28" s="22">
        <f t="shared" si="1"/>
        <v>5.695846799062565E-2</v>
      </c>
      <c r="L28" s="22">
        <f t="shared" si="2"/>
        <v>-2.3849400167819113E-3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2.1238999999999999</v>
      </c>
      <c r="F29" s="25">
        <f>VLOOKUP(C29,RA!B33:I64,8,0)</f>
        <v>0.38390000000000002</v>
      </c>
      <c r="G29" s="16">
        <f t="shared" si="0"/>
        <v>1.7399999999999998</v>
      </c>
      <c r="H29" s="27">
        <f>RA!J33</f>
        <v>18.075238947219699</v>
      </c>
      <c r="I29" s="20">
        <f>VLOOKUP(B29,RMS!B:D,3,FALSE)</f>
        <v>2.1238999999999999</v>
      </c>
      <c r="J29" s="21">
        <f>VLOOKUP(B29,RMS!B:E,4,FALSE)</f>
        <v>1.74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333818.04820000002</v>
      </c>
      <c r="F30" s="25">
        <f>VLOOKUP(C30,RA!B34:I66,8,0)</f>
        <v>11074.250899999999</v>
      </c>
      <c r="G30" s="16">
        <f t="shared" si="0"/>
        <v>322743.79730000003</v>
      </c>
      <c r="H30" s="27">
        <f>RA!J34</f>
        <v>0</v>
      </c>
      <c r="I30" s="20">
        <f>VLOOKUP(B30,RMS!B:D,3,FALSE)</f>
        <v>333818.04749999999</v>
      </c>
      <c r="J30" s="21">
        <f>VLOOKUP(B30,RMS!B:E,4,FALSE)</f>
        <v>322743.7928</v>
      </c>
      <c r="K30" s="22">
        <f t="shared" si="1"/>
        <v>7.0000003324821591E-4</v>
      </c>
      <c r="L30" s="22">
        <f t="shared" si="2"/>
        <v>4.5000000391155481E-3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354112.12</v>
      </c>
      <c r="F31" s="25">
        <f>VLOOKUP(C31,RA!B35:I67,8,0)</f>
        <v>17026.16</v>
      </c>
      <c r="G31" s="16">
        <f t="shared" si="0"/>
        <v>337085.96</v>
      </c>
      <c r="H31" s="27">
        <f>RA!J35</f>
        <v>3.31745121622816</v>
      </c>
      <c r="I31" s="20">
        <f>VLOOKUP(B31,RMS!B:D,3,FALSE)</f>
        <v>354112.12</v>
      </c>
      <c r="J31" s="21">
        <f>VLOOKUP(B31,RMS!B:E,4,FALSE)</f>
        <v>337085.96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3627779.19</v>
      </c>
      <c r="F32" s="25">
        <f>VLOOKUP(C32,RA!B34:I67,8,0)</f>
        <v>-84168.04</v>
      </c>
      <c r="G32" s="16">
        <f t="shared" si="0"/>
        <v>3711947.23</v>
      </c>
      <c r="H32" s="27">
        <f>RA!J35</f>
        <v>3.31745121622816</v>
      </c>
      <c r="I32" s="20">
        <f>VLOOKUP(B32,RMS!B:D,3,FALSE)</f>
        <v>3627779.19</v>
      </c>
      <c r="J32" s="21">
        <f>VLOOKUP(B32,RMS!B:E,4,FALSE)</f>
        <v>3711947.23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6078028.2000000002</v>
      </c>
      <c r="F33" s="25">
        <f>VLOOKUP(C33,RA!B34:I68,8,0)</f>
        <v>-260797.77</v>
      </c>
      <c r="G33" s="16">
        <f t="shared" si="0"/>
        <v>6338825.9699999997</v>
      </c>
      <c r="H33" s="27">
        <f>RA!J34</f>
        <v>0</v>
      </c>
      <c r="I33" s="20">
        <f>VLOOKUP(B33,RMS!B:D,3,FALSE)</f>
        <v>6078028.2000000002</v>
      </c>
      <c r="J33" s="21">
        <f>VLOOKUP(B33,RMS!B:E,4,FALSE)</f>
        <v>6338825.9699999997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3370291.39</v>
      </c>
      <c r="F34" s="25">
        <f>VLOOKUP(C34,RA!B35:I69,8,0)</f>
        <v>124508.83</v>
      </c>
      <c r="G34" s="16">
        <f t="shared" si="0"/>
        <v>3245782.56</v>
      </c>
      <c r="H34" s="27">
        <f>RA!J35</f>
        <v>3.31745121622816</v>
      </c>
      <c r="I34" s="20">
        <f>VLOOKUP(B34,RMS!B:D,3,FALSE)</f>
        <v>3370291.39</v>
      </c>
      <c r="J34" s="21">
        <f>VLOOKUP(B34,RMS!B:E,4,FALSE)</f>
        <v>3245782.56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4.1100000000000003</v>
      </c>
      <c r="F35" s="25">
        <f>VLOOKUP(C35,RA!B36:I70,8,0)</f>
        <v>4.09</v>
      </c>
      <c r="G35" s="16">
        <f t="shared" si="0"/>
        <v>2.0000000000000462E-2</v>
      </c>
      <c r="H35" s="27">
        <f>RA!J36</f>
        <v>4.8081268723589599</v>
      </c>
      <c r="I35" s="20">
        <f>VLOOKUP(B35,RMS!B:D,3,FALSE)</f>
        <v>4.1100000000000003</v>
      </c>
      <c r="J35" s="21">
        <f>VLOOKUP(B35,RMS!B:E,4,FALSE)</f>
        <v>0.02</v>
      </c>
      <c r="K35" s="22">
        <f t="shared" si="1"/>
        <v>0</v>
      </c>
      <c r="L35" s="22">
        <f t="shared" si="2"/>
        <v>4.6143644460983069E-16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446559.82939999999</v>
      </c>
      <c r="F36" s="25">
        <f>VLOOKUP(C36,RA!B8:I70,8,0)</f>
        <v>21686.2958</v>
      </c>
      <c r="G36" s="16">
        <f t="shared" si="0"/>
        <v>424873.53359999997</v>
      </c>
      <c r="H36" s="27">
        <f>RA!J36</f>
        <v>4.8081268723589599</v>
      </c>
      <c r="I36" s="20">
        <f>VLOOKUP(B36,RMS!B:D,3,FALSE)</f>
        <v>446559.829059829</v>
      </c>
      <c r="J36" s="21">
        <f>VLOOKUP(B36,RMS!B:E,4,FALSE)</f>
        <v>424873.53846153797</v>
      </c>
      <c r="K36" s="22">
        <f t="shared" si="1"/>
        <v>3.4017098369076848E-4</v>
      </c>
      <c r="L36" s="22">
        <f t="shared" si="2"/>
        <v>-4.8615380073897541E-3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1183196.4147000001</v>
      </c>
      <c r="F37" s="25">
        <f>VLOOKUP(C37,RA!B8:I71,8,0)</f>
        <v>34716.113700000002</v>
      </c>
      <c r="G37" s="16">
        <f t="shared" si="0"/>
        <v>1148480.301</v>
      </c>
      <c r="H37" s="27">
        <f>RA!J37</f>
        <v>-2.3200982086233299</v>
      </c>
      <c r="I37" s="20">
        <f>VLOOKUP(B37,RMS!B:D,3,FALSE)</f>
        <v>1183196.40164274</v>
      </c>
      <c r="J37" s="21">
        <f>VLOOKUP(B37,RMS!B:E,4,FALSE)</f>
        <v>1148480.3022376101</v>
      </c>
      <c r="K37" s="22">
        <f t="shared" si="1"/>
        <v>1.3057260075584054E-2</v>
      </c>
      <c r="L37" s="22">
        <f t="shared" si="2"/>
        <v>-1.2376101221889257E-3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1850205.17</v>
      </c>
      <c r="F38" s="25">
        <f>VLOOKUP(C38,RA!B9:I72,8,0)</f>
        <v>85510.47</v>
      </c>
      <c r="G38" s="16">
        <f t="shared" si="0"/>
        <v>1764694.7</v>
      </c>
      <c r="H38" s="27">
        <f>RA!J38</f>
        <v>-4.2908285618023303</v>
      </c>
      <c r="I38" s="20">
        <f>VLOOKUP(B38,RMS!B:D,3,FALSE)</f>
        <v>1850205.17</v>
      </c>
      <c r="J38" s="21">
        <f>VLOOKUP(B38,RMS!B:E,4,FALSE)</f>
        <v>1764694.7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620378.77</v>
      </c>
      <c r="F39" s="25">
        <f>VLOOKUP(C39,RA!B10:I73,8,0)</f>
        <v>77327.839999999997</v>
      </c>
      <c r="G39" s="16">
        <f t="shared" si="0"/>
        <v>543050.93000000005</v>
      </c>
      <c r="H39" s="27">
        <f>RA!J39</f>
        <v>3.6943046043268102</v>
      </c>
      <c r="I39" s="20">
        <f>VLOOKUP(B39,RMS!B:D,3,FALSE)</f>
        <v>620378.77</v>
      </c>
      <c r="J39" s="21">
        <f>VLOOKUP(B39,RMS!B:E,4,FALSE)</f>
        <v>543050.93000000005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11157.054</v>
      </c>
      <c r="F40" s="25">
        <f>VLOOKUP(C40,RA!B8:I74,8,0)</f>
        <v>1512.3109999999999</v>
      </c>
      <c r="G40" s="16">
        <f t="shared" si="0"/>
        <v>9644.7430000000004</v>
      </c>
      <c r="H40" s="27">
        <f>RA!J40</f>
        <v>99.513381995133798</v>
      </c>
      <c r="I40" s="20">
        <f>VLOOKUP(B40,RMS!B:D,3,FALSE)</f>
        <v>11157.0541562665</v>
      </c>
      <c r="J40" s="21">
        <f>VLOOKUP(B40,RMS!B:E,4,FALSE)</f>
        <v>9644.7422713864307</v>
      </c>
      <c r="K40" s="22">
        <f t="shared" si="1"/>
        <v>-1.5626650019839872E-4</v>
      </c>
      <c r="L40" s="22">
        <f t="shared" si="2"/>
        <v>7.2861356966313906E-4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60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60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1" t="s">
        <v>47</v>
      </c>
      <c r="W3" s="48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9"/>
      <c r="W4" s="48"/>
    </row>
    <row r="5" spans="1:23" ht="14.25" thickTop="1" thickBot="1" x14ac:dyDescent="0.25">
      <c r="A5" s="62"/>
      <c r="B5" s="63"/>
      <c r="C5" s="64"/>
      <c r="D5" s="65" t="s">
        <v>0</v>
      </c>
      <c r="E5" s="65" t="s">
        <v>59</v>
      </c>
      <c r="F5" s="65" t="s">
        <v>60</v>
      </c>
      <c r="G5" s="65" t="s">
        <v>48</v>
      </c>
      <c r="H5" s="65" t="s">
        <v>49</v>
      </c>
      <c r="I5" s="65" t="s">
        <v>1</v>
      </c>
      <c r="J5" s="65" t="s">
        <v>2</v>
      </c>
      <c r="K5" s="65" t="s">
        <v>50</v>
      </c>
      <c r="L5" s="65" t="s">
        <v>51</v>
      </c>
      <c r="M5" s="65" t="s">
        <v>52</v>
      </c>
      <c r="N5" s="65" t="s">
        <v>53</v>
      </c>
      <c r="O5" s="65" t="s">
        <v>54</v>
      </c>
      <c r="P5" s="65" t="s">
        <v>61</v>
      </c>
      <c r="Q5" s="65" t="s">
        <v>62</v>
      </c>
      <c r="R5" s="65" t="s">
        <v>55</v>
      </c>
      <c r="S5" s="65" t="s">
        <v>56</v>
      </c>
      <c r="T5" s="65" t="s">
        <v>57</v>
      </c>
      <c r="U5" s="66" t="s">
        <v>58</v>
      </c>
      <c r="V5" s="59"/>
      <c r="W5" s="59"/>
    </row>
    <row r="6" spans="1:23" ht="13.5" thickBot="1" x14ac:dyDescent="0.25">
      <c r="A6" s="67" t="s">
        <v>3</v>
      </c>
      <c r="B6" s="49" t="s">
        <v>4</v>
      </c>
      <c r="C6" s="50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59"/>
      <c r="W6" s="59"/>
    </row>
    <row r="7" spans="1:23" ht="13.5" thickBot="1" x14ac:dyDescent="0.25">
      <c r="A7" s="51" t="s">
        <v>5</v>
      </c>
      <c r="B7" s="52"/>
      <c r="C7" s="53"/>
      <c r="D7" s="69">
        <v>63422905.540700004</v>
      </c>
      <c r="E7" s="69">
        <v>52877926.336000003</v>
      </c>
      <c r="F7" s="70">
        <v>119.942119397222</v>
      </c>
      <c r="G7" s="69">
        <v>54305576.460000001</v>
      </c>
      <c r="H7" s="70">
        <v>16.788937112960401</v>
      </c>
      <c r="I7" s="69">
        <v>1340964.4061</v>
      </c>
      <c r="J7" s="70">
        <v>2.1143219388450598</v>
      </c>
      <c r="K7" s="69">
        <v>1987484.9007999999</v>
      </c>
      <c r="L7" s="70">
        <v>3.6598173343467399</v>
      </c>
      <c r="M7" s="70">
        <v>-0.32529580196547098</v>
      </c>
      <c r="N7" s="69">
        <v>63422905.540700004</v>
      </c>
      <c r="O7" s="69">
        <v>3013355057.6036</v>
      </c>
      <c r="P7" s="69">
        <v>1538674</v>
      </c>
      <c r="Q7" s="69">
        <v>990527</v>
      </c>
      <c r="R7" s="70">
        <v>55.338925642612502</v>
      </c>
      <c r="S7" s="69">
        <v>41.219196230455601</v>
      </c>
      <c r="T7" s="69">
        <v>26.452264223186202</v>
      </c>
      <c r="U7" s="71">
        <v>35.825375935784301</v>
      </c>
      <c r="V7" s="59"/>
      <c r="W7" s="59"/>
    </row>
    <row r="8" spans="1:23" ht="13.5" thickBot="1" x14ac:dyDescent="0.25">
      <c r="A8" s="54">
        <v>42125</v>
      </c>
      <c r="B8" s="57" t="s">
        <v>6</v>
      </c>
      <c r="C8" s="58"/>
      <c r="D8" s="72">
        <v>964530.81350000005</v>
      </c>
      <c r="E8" s="72">
        <v>1126552.0930999999</v>
      </c>
      <c r="F8" s="73">
        <v>85.617950506473605</v>
      </c>
      <c r="G8" s="72">
        <v>872567.90469999996</v>
      </c>
      <c r="H8" s="73">
        <v>10.539341213979</v>
      </c>
      <c r="I8" s="72">
        <v>195048.07629999999</v>
      </c>
      <c r="J8" s="73">
        <v>20.222067928781598</v>
      </c>
      <c r="K8" s="72">
        <v>211689.64019999999</v>
      </c>
      <c r="L8" s="73">
        <v>24.260534803051399</v>
      </c>
      <c r="M8" s="73">
        <v>-7.8613029358817005E-2</v>
      </c>
      <c r="N8" s="72">
        <v>964530.81350000005</v>
      </c>
      <c r="O8" s="72">
        <v>115296006.11759999</v>
      </c>
      <c r="P8" s="72">
        <v>32189</v>
      </c>
      <c r="Q8" s="72">
        <v>22056</v>
      </c>
      <c r="R8" s="73">
        <v>45.942147261516098</v>
      </c>
      <c r="S8" s="72">
        <v>29.964609447326701</v>
      </c>
      <c r="T8" s="72">
        <v>24.611506134385198</v>
      </c>
      <c r="U8" s="74">
        <v>17.8647524919405</v>
      </c>
      <c r="V8" s="59"/>
      <c r="W8" s="59"/>
    </row>
    <row r="9" spans="1:23" ht="12" customHeight="1" thickBot="1" x14ac:dyDescent="0.25">
      <c r="A9" s="55"/>
      <c r="B9" s="57" t="s">
        <v>7</v>
      </c>
      <c r="C9" s="58"/>
      <c r="D9" s="72">
        <v>156556.22080000001</v>
      </c>
      <c r="E9" s="72">
        <v>216968.66519999999</v>
      </c>
      <c r="F9" s="73">
        <v>72.156143218048399</v>
      </c>
      <c r="G9" s="72">
        <v>173242.53270000001</v>
      </c>
      <c r="H9" s="73">
        <v>-9.6317640015661006</v>
      </c>
      <c r="I9" s="72">
        <v>37115.248099999997</v>
      </c>
      <c r="J9" s="73">
        <v>23.7072969124712</v>
      </c>
      <c r="K9" s="72">
        <v>41428.526299999998</v>
      </c>
      <c r="L9" s="73">
        <v>23.913600000145902</v>
      </c>
      <c r="M9" s="73">
        <v>-0.10411372513629601</v>
      </c>
      <c r="N9" s="72">
        <v>156556.22080000001</v>
      </c>
      <c r="O9" s="72">
        <v>17655287.121599998</v>
      </c>
      <c r="P9" s="72">
        <v>7999</v>
      </c>
      <c r="Q9" s="72">
        <v>4161</v>
      </c>
      <c r="R9" s="73">
        <v>92.237442922374399</v>
      </c>
      <c r="S9" s="72">
        <v>19.571974096762101</v>
      </c>
      <c r="T9" s="72">
        <v>18.678477865897602</v>
      </c>
      <c r="U9" s="74">
        <v>4.5651819609361501</v>
      </c>
      <c r="V9" s="59"/>
      <c r="W9" s="59"/>
    </row>
    <row r="10" spans="1:23" ht="13.5" thickBot="1" x14ac:dyDescent="0.25">
      <c r="A10" s="55"/>
      <c r="B10" s="57" t="s">
        <v>8</v>
      </c>
      <c r="C10" s="58"/>
      <c r="D10" s="72">
        <v>337925.48220000003</v>
      </c>
      <c r="E10" s="72">
        <v>556976.36380000005</v>
      </c>
      <c r="F10" s="73">
        <v>60.671422373201999</v>
      </c>
      <c r="G10" s="72">
        <v>374634.32209999999</v>
      </c>
      <c r="H10" s="73">
        <v>-9.7985789700820405</v>
      </c>
      <c r="I10" s="72">
        <v>78068.913700000005</v>
      </c>
      <c r="J10" s="73">
        <v>23.102405060354499</v>
      </c>
      <c r="K10" s="72">
        <v>90375.333299999998</v>
      </c>
      <c r="L10" s="73">
        <v>24.123612805522999</v>
      </c>
      <c r="M10" s="73">
        <v>-0.13617011578976901</v>
      </c>
      <c r="N10" s="72">
        <v>337925.48220000003</v>
      </c>
      <c r="O10" s="72">
        <v>28206962.279399998</v>
      </c>
      <c r="P10" s="72">
        <v>141615</v>
      </c>
      <c r="Q10" s="72">
        <v>98113</v>
      </c>
      <c r="R10" s="73">
        <v>44.338670716418797</v>
      </c>
      <c r="S10" s="72">
        <v>2.3862266158245902</v>
      </c>
      <c r="T10" s="72">
        <v>1.5325469163107801</v>
      </c>
      <c r="U10" s="74">
        <v>35.775298701829698</v>
      </c>
      <c r="V10" s="59"/>
      <c r="W10" s="59"/>
    </row>
    <row r="11" spans="1:23" ht="13.5" thickBot="1" x14ac:dyDescent="0.25">
      <c r="A11" s="55"/>
      <c r="B11" s="57" t="s">
        <v>9</v>
      </c>
      <c r="C11" s="58"/>
      <c r="D11" s="72">
        <v>82370.103900000002</v>
      </c>
      <c r="E11" s="72">
        <v>123076.1436</v>
      </c>
      <c r="F11" s="73">
        <v>66.926133278683594</v>
      </c>
      <c r="G11" s="72">
        <v>75960.247000000003</v>
      </c>
      <c r="H11" s="73">
        <v>8.4384360940795702</v>
      </c>
      <c r="I11" s="72">
        <v>17621.466100000001</v>
      </c>
      <c r="J11" s="73">
        <v>21.3930361449987</v>
      </c>
      <c r="K11" s="72">
        <v>15371.9234</v>
      </c>
      <c r="L11" s="73">
        <v>20.2368001778615</v>
      </c>
      <c r="M11" s="73">
        <v>0.146341003754937</v>
      </c>
      <c r="N11" s="72">
        <v>82370.103900000002</v>
      </c>
      <c r="O11" s="72">
        <v>8794230.9542999994</v>
      </c>
      <c r="P11" s="72">
        <v>3549</v>
      </c>
      <c r="Q11" s="72">
        <v>2425</v>
      </c>
      <c r="R11" s="73">
        <v>46.350515463917503</v>
      </c>
      <c r="S11" s="72">
        <v>23.209384023668601</v>
      </c>
      <c r="T11" s="72">
        <v>22.0562313402062</v>
      </c>
      <c r="U11" s="74">
        <v>4.9684760366172798</v>
      </c>
      <c r="V11" s="59"/>
      <c r="W11" s="59"/>
    </row>
    <row r="12" spans="1:23" ht="13.5" thickBot="1" x14ac:dyDescent="0.25">
      <c r="A12" s="55"/>
      <c r="B12" s="57" t="s">
        <v>10</v>
      </c>
      <c r="C12" s="58"/>
      <c r="D12" s="72">
        <v>882574.05519999994</v>
      </c>
      <c r="E12" s="72">
        <v>764498.94330000004</v>
      </c>
      <c r="F12" s="73">
        <v>115.444771105938</v>
      </c>
      <c r="G12" s="72">
        <v>563177.71129999997</v>
      </c>
      <c r="H12" s="73">
        <v>56.713242994423197</v>
      </c>
      <c r="I12" s="72">
        <v>128865.049</v>
      </c>
      <c r="J12" s="73">
        <v>14.601046591019299</v>
      </c>
      <c r="K12" s="72">
        <v>98600.592000000004</v>
      </c>
      <c r="L12" s="73">
        <v>17.5079002633817</v>
      </c>
      <c r="M12" s="73">
        <v>0.30693991167923201</v>
      </c>
      <c r="N12" s="72">
        <v>882574.05519999994</v>
      </c>
      <c r="O12" s="72">
        <v>31972528.0953</v>
      </c>
      <c r="P12" s="72">
        <v>7635</v>
      </c>
      <c r="Q12" s="72">
        <v>2697</v>
      </c>
      <c r="R12" s="73">
        <v>183.09232480533899</v>
      </c>
      <c r="S12" s="72">
        <v>115.595816005239</v>
      </c>
      <c r="T12" s="72">
        <v>119.175666073415</v>
      </c>
      <c r="U12" s="74">
        <v>-3.0968682015390598</v>
      </c>
      <c r="V12" s="59"/>
      <c r="W12" s="59"/>
    </row>
    <row r="13" spans="1:23" ht="13.5" thickBot="1" x14ac:dyDescent="0.25">
      <c r="A13" s="55"/>
      <c r="B13" s="57" t="s">
        <v>11</v>
      </c>
      <c r="C13" s="58"/>
      <c r="D13" s="72">
        <v>658438.68960000004</v>
      </c>
      <c r="E13" s="72">
        <v>701745.40410000004</v>
      </c>
      <c r="F13" s="73">
        <v>93.828714196491006</v>
      </c>
      <c r="G13" s="72">
        <v>569565.32189999998</v>
      </c>
      <c r="H13" s="73">
        <v>15.6037181834613</v>
      </c>
      <c r="I13" s="72">
        <v>141967.29639999999</v>
      </c>
      <c r="J13" s="73">
        <v>21.561202074295601</v>
      </c>
      <c r="K13" s="72">
        <v>65239.659699999997</v>
      </c>
      <c r="L13" s="73">
        <v>11.454289295979001</v>
      </c>
      <c r="M13" s="73">
        <v>1.1760888553500499</v>
      </c>
      <c r="N13" s="72">
        <v>658438.68960000004</v>
      </c>
      <c r="O13" s="72">
        <v>50934885.285700001</v>
      </c>
      <c r="P13" s="72">
        <v>18575</v>
      </c>
      <c r="Q13" s="72">
        <v>12301</v>
      </c>
      <c r="R13" s="73">
        <v>51.003983415982503</v>
      </c>
      <c r="S13" s="72">
        <v>35.4475741372813</v>
      </c>
      <c r="T13" s="72">
        <v>31.217094634582601</v>
      </c>
      <c r="U13" s="74">
        <v>11.934468311752299</v>
      </c>
      <c r="V13" s="59"/>
      <c r="W13" s="59"/>
    </row>
    <row r="14" spans="1:23" ht="13.5" thickBot="1" x14ac:dyDescent="0.25">
      <c r="A14" s="55"/>
      <c r="B14" s="57" t="s">
        <v>12</v>
      </c>
      <c r="C14" s="58"/>
      <c r="D14" s="72">
        <v>429745.3199</v>
      </c>
      <c r="E14" s="72">
        <v>388056.647</v>
      </c>
      <c r="F14" s="73">
        <v>110.742934883937</v>
      </c>
      <c r="G14" s="72">
        <v>327173.37650000001</v>
      </c>
      <c r="H14" s="73">
        <v>31.350944412801301</v>
      </c>
      <c r="I14" s="72">
        <v>89240.892800000001</v>
      </c>
      <c r="J14" s="73">
        <v>20.7659952691901</v>
      </c>
      <c r="K14" s="72">
        <v>67454.358600000007</v>
      </c>
      <c r="L14" s="73">
        <v>20.617312851554701</v>
      </c>
      <c r="M14" s="73">
        <v>0.32298185991497902</v>
      </c>
      <c r="N14" s="72">
        <v>429745.3199</v>
      </c>
      <c r="O14" s="72">
        <v>24765780.366500001</v>
      </c>
      <c r="P14" s="72">
        <v>7389</v>
      </c>
      <c r="Q14" s="72">
        <v>3598</v>
      </c>
      <c r="R14" s="73">
        <v>105.364091161757</v>
      </c>
      <c r="S14" s="72">
        <v>58.160146149681999</v>
      </c>
      <c r="T14" s="72">
        <v>58.7171052807115</v>
      </c>
      <c r="U14" s="74">
        <v>-0.95763021226967204</v>
      </c>
      <c r="V14" s="59"/>
      <c r="W14" s="59"/>
    </row>
    <row r="15" spans="1:23" ht="13.5" thickBot="1" x14ac:dyDescent="0.25">
      <c r="A15" s="55"/>
      <c r="B15" s="57" t="s">
        <v>13</v>
      </c>
      <c r="C15" s="58"/>
      <c r="D15" s="72">
        <v>350644.2415</v>
      </c>
      <c r="E15" s="72">
        <v>423436.61560000002</v>
      </c>
      <c r="F15" s="73">
        <v>82.809145119192195</v>
      </c>
      <c r="G15" s="72">
        <v>357271.94650000002</v>
      </c>
      <c r="H15" s="73">
        <v>-1.85508687847676</v>
      </c>
      <c r="I15" s="72">
        <v>57307.370300000002</v>
      </c>
      <c r="J15" s="73">
        <v>16.343451144341699</v>
      </c>
      <c r="K15" s="72">
        <v>21777.8439</v>
      </c>
      <c r="L15" s="73">
        <v>6.09559303867705</v>
      </c>
      <c r="M15" s="73">
        <v>1.63145289144074</v>
      </c>
      <c r="N15" s="72">
        <v>350644.2415</v>
      </c>
      <c r="O15" s="72">
        <v>20193620.378400002</v>
      </c>
      <c r="P15" s="72">
        <v>13760</v>
      </c>
      <c r="Q15" s="72">
        <v>9252</v>
      </c>
      <c r="R15" s="73">
        <v>48.724600086467802</v>
      </c>
      <c r="S15" s="72">
        <v>25.482866388081401</v>
      </c>
      <c r="T15" s="72">
        <v>24.019007814526599</v>
      </c>
      <c r="U15" s="74">
        <v>5.7444816107479504</v>
      </c>
      <c r="V15" s="59"/>
      <c r="W15" s="59"/>
    </row>
    <row r="16" spans="1:23" ht="13.5" thickBot="1" x14ac:dyDescent="0.25">
      <c r="A16" s="55"/>
      <c r="B16" s="57" t="s">
        <v>14</v>
      </c>
      <c r="C16" s="58"/>
      <c r="D16" s="72">
        <v>3028918.6814999999</v>
      </c>
      <c r="E16" s="72">
        <v>3623193.5395</v>
      </c>
      <c r="F16" s="73">
        <v>83.598037159173899</v>
      </c>
      <c r="G16" s="72">
        <v>3063549.6324999998</v>
      </c>
      <c r="H16" s="73">
        <v>-1.1304191266435999</v>
      </c>
      <c r="I16" s="72">
        <v>62969.976900000001</v>
      </c>
      <c r="J16" s="73">
        <v>2.0789589791435299</v>
      </c>
      <c r="K16" s="72">
        <v>-190375.24299999999</v>
      </c>
      <c r="L16" s="73">
        <v>-6.2142046265672803</v>
      </c>
      <c r="M16" s="73">
        <v>-1.3307676770765799</v>
      </c>
      <c r="N16" s="72">
        <v>3028918.6814999999</v>
      </c>
      <c r="O16" s="72">
        <v>143422243.3436</v>
      </c>
      <c r="P16" s="72">
        <v>98182</v>
      </c>
      <c r="Q16" s="72">
        <v>60288</v>
      </c>
      <c r="R16" s="73">
        <v>62.854962845010597</v>
      </c>
      <c r="S16" s="72">
        <v>30.850040552239701</v>
      </c>
      <c r="T16" s="72">
        <v>19.9739554737261</v>
      </c>
      <c r="U16" s="74">
        <v>35.254686489298599</v>
      </c>
      <c r="V16" s="59"/>
      <c r="W16" s="59"/>
    </row>
    <row r="17" spans="1:23" ht="12" thickBot="1" x14ac:dyDescent="0.2">
      <c r="A17" s="55"/>
      <c r="B17" s="57" t="s">
        <v>15</v>
      </c>
      <c r="C17" s="58"/>
      <c r="D17" s="72">
        <v>5755154.9709999999</v>
      </c>
      <c r="E17" s="72">
        <v>5473610.6546</v>
      </c>
      <c r="F17" s="73">
        <v>105.143667209201</v>
      </c>
      <c r="G17" s="72">
        <v>5808815.9500000002</v>
      </c>
      <c r="H17" s="73">
        <v>-0.92378514764268604</v>
      </c>
      <c r="I17" s="72">
        <v>-86258.030199999994</v>
      </c>
      <c r="J17" s="73">
        <v>-1.49879596005061</v>
      </c>
      <c r="K17" s="72">
        <v>-56190.622199999998</v>
      </c>
      <c r="L17" s="73">
        <v>-0.96733349246501799</v>
      </c>
      <c r="M17" s="73">
        <v>0.53509654854827404</v>
      </c>
      <c r="N17" s="72">
        <v>5755154.9709999999</v>
      </c>
      <c r="O17" s="72">
        <v>165866309.20159999</v>
      </c>
      <c r="P17" s="72">
        <v>18801</v>
      </c>
      <c r="Q17" s="72">
        <v>13175</v>
      </c>
      <c r="R17" s="73">
        <v>42.702087286527501</v>
      </c>
      <c r="S17" s="72">
        <v>306.10898202223302</v>
      </c>
      <c r="T17" s="72">
        <v>103.291544037951</v>
      </c>
      <c r="U17" s="74">
        <v>66.256611173059795</v>
      </c>
      <c r="V17" s="39"/>
      <c r="W17" s="39"/>
    </row>
    <row r="18" spans="1:23" ht="12" thickBot="1" x14ac:dyDescent="0.2">
      <c r="A18" s="55"/>
      <c r="B18" s="57" t="s">
        <v>16</v>
      </c>
      <c r="C18" s="58"/>
      <c r="D18" s="72">
        <v>3564766.2722</v>
      </c>
      <c r="E18" s="72">
        <v>4639853.5713999998</v>
      </c>
      <c r="F18" s="73">
        <v>76.829283884585806</v>
      </c>
      <c r="G18" s="72">
        <v>3246126.1647000001</v>
      </c>
      <c r="H18" s="73">
        <v>9.8160111878907301</v>
      </c>
      <c r="I18" s="72">
        <v>443496.1655</v>
      </c>
      <c r="J18" s="73">
        <v>12.4411008081687</v>
      </c>
      <c r="K18" s="72">
        <v>295767.15500000003</v>
      </c>
      <c r="L18" s="73">
        <v>9.1113881591023809</v>
      </c>
      <c r="M18" s="73">
        <v>0.49947740309433603</v>
      </c>
      <c r="N18" s="72">
        <v>3564766.2722</v>
      </c>
      <c r="O18" s="72">
        <v>360360653.7938</v>
      </c>
      <c r="P18" s="72">
        <v>135718</v>
      </c>
      <c r="Q18" s="72">
        <v>89322</v>
      </c>
      <c r="R18" s="73">
        <v>51.942410604330398</v>
      </c>
      <c r="S18" s="72">
        <v>26.265979989389798</v>
      </c>
      <c r="T18" s="72">
        <v>22.331999180493</v>
      </c>
      <c r="U18" s="74">
        <v>14.977475847030499</v>
      </c>
      <c r="V18" s="39"/>
      <c r="W18" s="39"/>
    </row>
    <row r="19" spans="1:23" ht="12" thickBot="1" x14ac:dyDescent="0.2">
      <c r="A19" s="55"/>
      <c r="B19" s="57" t="s">
        <v>17</v>
      </c>
      <c r="C19" s="58"/>
      <c r="D19" s="72">
        <v>1674355.4408</v>
      </c>
      <c r="E19" s="72">
        <v>1756459.1814999999</v>
      </c>
      <c r="F19" s="73">
        <v>95.325610662361996</v>
      </c>
      <c r="G19" s="72">
        <v>1331380.1174000001</v>
      </c>
      <c r="H19" s="73">
        <v>25.760886685748599</v>
      </c>
      <c r="I19" s="72">
        <v>-26543.135300000002</v>
      </c>
      <c r="J19" s="73">
        <v>-1.5852748259543901</v>
      </c>
      <c r="K19" s="72">
        <v>173777.6292</v>
      </c>
      <c r="L19" s="73">
        <v>13.0524428695363</v>
      </c>
      <c r="M19" s="73">
        <v>-1.15274195776633</v>
      </c>
      <c r="N19" s="72">
        <v>1674355.4408</v>
      </c>
      <c r="O19" s="72">
        <v>103487036.16069999</v>
      </c>
      <c r="P19" s="72">
        <v>21278</v>
      </c>
      <c r="Q19" s="72">
        <v>11423</v>
      </c>
      <c r="R19" s="73">
        <v>86.273308237765903</v>
      </c>
      <c r="S19" s="72">
        <v>78.689512209794202</v>
      </c>
      <c r="T19" s="72">
        <v>71.817147780793107</v>
      </c>
      <c r="U19" s="74">
        <v>8.7335201807816603</v>
      </c>
      <c r="V19" s="39"/>
      <c r="W19" s="39"/>
    </row>
    <row r="20" spans="1:23" ht="12" thickBot="1" x14ac:dyDescent="0.2">
      <c r="A20" s="55"/>
      <c r="B20" s="57" t="s">
        <v>18</v>
      </c>
      <c r="C20" s="58"/>
      <c r="D20" s="72">
        <v>4037096.3643999998</v>
      </c>
      <c r="E20" s="72">
        <v>3818243.8248999999</v>
      </c>
      <c r="F20" s="73">
        <v>105.73175914206401</v>
      </c>
      <c r="G20" s="72">
        <v>3291377.5526000001</v>
      </c>
      <c r="H20" s="73">
        <v>22.656738702338298</v>
      </c>
      <c r="I20" s="72">
        <v>-385157.39679999999</v>
      </c>
      <c r="J20" s="73">
        <v>-9.5404558631892602</v>
      </c>
      <c r="K20" s="72">
        <v>172782.9474</v>
      </c>
      <c r="L20" s="73">
        <v>5.2495632797735796</v>
      </c>
      <c r="M20" s="73">
        <v>-3.2291401008940102</v>
      </c>
      <c r="N20" s="72">
        <v>4037096.3643999998</v>
      </c>
      <c r="O20" s="72">
        <v>156239991.06130001</v>
      </c>
      <c r="P20" s="72">
        <v>72683</v>
      </c>
      <c r="Q20" s="72">
        <v>36350</v>
      </c>
      <c r="R20" s="73">
        <v>99.953232462173304</v>
      </c>
      <c r="S20" s="72">
        <v>55.543887351925498</v>
      </c>
      <c r="T20" s="72">
        <v>23.5085021788171</v>
      </c>
      <c r="U20" s="74">
        <v>57.675806826649598</v>
      </c>
      <c r="V20" s="39"/>
      <c r="W20" s="39"/>
    </row>
    <row r="21" spans="1:23" ht="12" thickBot="1" x14ac:dyDescent="0.2">
      <c r="A21" s="55"/>
      <c r="B21" s="57" t="s">
        <v>19</v>
      </c>
      <c r="C21" s="58"/>
      <c r="D21" s="72">
        <v>492676.62040000001</v>
      </c>
      <c r="E21" s="72">
        <v>844834.22039999999</v>
      </c>
      <c r="F21" s="73">
        <v>58.316366513507802</v>
      </c>
      <c r="G21" s="72">
        <v>510395.22759999998</v>
      </c>
      <c r="H21" s="73">
        <v>-3.47154640989045</v>
      </c>
      <c r="I21" s="72">
        <v>36572.128900000003</v>
      </c>
      <c r="J21" s="73">
        <v>7.42315088349583</v>
      </c>
      <c r="K21" s="72">
        <v>28471.894</v>
      </c>
      <c r="L21" s="73">
        <v>5.5784012977318804</v>
      </c>
      <c r="M21" s="73">
        <v>0.284499334677208</v>
      </c>
      <c r="N21" s="72">
        <v>492676.62040000001</v>
      </c>
      <c r="O21" s="72">
        <v>63531357.570799999</v>
      </c>
      <c r="P21" s="72">
        <v>42420</v>
      </c>
      <c r="Q21" s="72">
        <v>31960</v>
      </c>
      <c r="R21" s="73">
        <v>32.728410513141398</v>
      </c>
      <c r="S21" s="72">
        <v>11.614253191890599</v>
      </c>
      <c r="T21" s="72">
        <v>11.1782836827284</v>
      </c>
      <c r="U21" s="74">
        <v>3.7537455224982801</v>
      </c>
      <c r="V21" s="39"/>
      <c r="W21" s="39"/>
    </row>
    <row r="22" spans="1:23" ht="12" thickBot="1" x14ac:dyDescent="0.2">
      <c r="A22" s="55"/>
      <c r="B22" s="57" t="s">
        <v>20</v>
      </c>
      <c r="C22" s="58"/>
      <c r="D22" s="72">
        <v>1953663.0112999999</v>
      </c>
      <c r="E22" s="72">
        <v>3106052.0011</v>
      </c>
      <c r="F22" s="73">
        <v>62.898593153241301</v>
      </c>
      <c r="G22" s="72">
        <v>1766936.6668</v>
      </c>
      <c r="H22" s="73">
        <v>10.567800646650801</v>
      </c>
      <c r="I22" s="72">
        <v>235759.0834</v>
      </c>
      <c r="J22" s="73">
        <v>12.0675409237094</v>
      </c>
      <c r="K22" s="72">
        <v>205804.7751</v>
      </c>
      <c r="L22" s="73">
        <v>11.647546794799499</v>
      </c>
      <c r="M22" s="73">
        <v>0.14554719775304201</v>
      </c>
      <c r="N22" s="72">
        <v>1953663.0112999999</v>
      </c>
      <c r="O22" s="72">
        <v>180400537.271</v>
      </c>
      <c r="P22" s="72">
        <v>120314</v>
      </c>
      <c r="Q22" s="72">
        <v>87285</v>
      </c>
      <c r="R22" s="73">
        <v>37.840407859311398</v>
      </c>
      <c r="S22" s="72">
        <v>16.238035567764399</v>
      </c>
      <c r="T22" s="72">
        <v>16.419453861488201</v>
      </c>
      <c r="U22" s="74">
        <v>-1.1172428645496399</v>
      </c>
      <c r="V22" s="39"/>
      <c r="W22" s="39"/>
    </row>
    <row r="23" spans="1:23" ht="12" thickBot="1" x14ac:dyDescent="0.2">
      <c r="A23" s="55"/>
      <c r="B23" s="57" t="s">
        <v>21</v>
      </c>
      <c r="C23" s="58"/>
      <c r="D23" s="72">
        <v>6417692.7759999996</v>
      </c>
      <c r="E23" s="72">
        <v>6205206.4467000002</v>
      </c>
      <c r="F23" s="73">
        <v>103.42432328602101</v>
      </c>
      <c r="G23" s="72">
        <v>4582262.4084999999</v>
      </c>
      <c r="H23" s="73">
        <v>40.055112603226704</v>
      </c>
      <c r="I23" s="72">
        <v>190387.79240000001</v>
      </c>
      <c r="J23" s="73">
        <v>2.96660807933945</v>
      </c>
      <c r="K23" s="72">
        <v>86399.245699999999</v>
      </c>
      <c r="L23" s="73">
        <v>1.88551501414959</v>
      </c>
      <c r="M23" s="73">
        <v>1.20358165001897</v>
      </c>
      <c r="N23" s="72">
        <v>6417692.7759999996</v>
      </c>
      <c r="O23" s="72">
        <v>403421763.72280002</v>
      </c>
      <c r="P23" s="72">
        <v>135268</v>
      </c>
      <c r="Q23" s="72">
        <v>83976</v>
      </c>
      <c r="R23" s="73">
        <v>61.0793560064781</v>
      </c>
      <c r="S23" s="72">
        <v>47.444279326965699</v>
      </c>
      <c r="T23" s="72">
        <v>35.075004648947299</v>
      </c>
      <c r="U23" s="74">
        <v>26.071161483505001</v>
      </c>
      <c r="V23" s="39"/>
      <c r="W23" s="39"/>
    </row>
    <row r="24" spans="1:23" ht="12" thickBot="1" x14ac:dyDescent="0.2">
      <c r="A24" s="55"/>
      <c r="B24" s="57" t="s">
        <v>22</v>
      </c>
      <c r="C24" s="58"/>
      <c r="D24" s="72">
        <v>459511.8248</v>
      </c>
      <c r="E24" s="72">
        <v>664664.01740000001</v>
      </c>
      <c r="F24" s="73">
        <v>69.134451808824494</v>
      </c>
      <c r="G24" s="72">
        <v>479535.63390000002</v>
      </c>
      <c r="H24" s="73">
        <v>-4.1756665583220798</v>
      </c>
      <c r="I24" s="72">
        <v>59457.5844</v>
      </c>
      <c r="J24" s="73">
        <v>12.939293657106299</v>
      </c>
      <c r="K24" s="72">
        <v>59092.969299999997</v>
      </c>
      <c r="L24" s="73">
        <v>12.3229568612878</v>
      </c>
      <c r="M24" s="73">
        <v>6.1701942603180002E-3</v>
      </c>
      <c r="N24" s="72">
        <v>459511.8248</v>
      </c>
      <c r="O24" s="72">
        <v>39439107.821599998</v>
      </c>
      <c r="P24" s="72">
        <v>38961</v>
      </c>
      <c r="Q24" s="72">
        <v>26749</v>
      </c>
      <c r="R24" s="73">
        <v>45.654043141799697</v>
      </c>
      <c r="S24" s="72">
        <v>11.794148630682001</v>
      </c>
      <c r="T24" s="72">
        <v>10.4761249841116</v>
      </c>
      <c r="U24" s="74">
        <v>11.175233480962101</v>
      </c>
      <c r="V24" s="39"/>
      <c r="W24" s="39"/>
    </row>
    <row r="25" spans="1:23" ht="12" thickBot="1" x14ac:dyDescent="0.2">
      <c r="A25" s="55"/>
      <c r="B25" s="57" t="s">
        <v>23</v>
      </c>
      <c r="C25" s="58"/>
      <c r="D25" s="72">
        <v>582105.61970000004</v>
      </c>
      <c r="E25" s="72">
        <v>524801.41709999996</v>
      </c>
      <c r="F25" s="73">
        <v>110.919216437459</v>
      </c>
      <c r="G25" s="72">
        <v>394160.28519999998</v>
      </c>
      <c r="H25" s="73">
        <v>47.682463595903698</v>
      </c>
      <c r="I25" s="72">
        <v>3191.6594</v>
      </c>
      <c r="J25" s="73">
        <v>0.54829558279215496</v>
      </c>
      <c r="K25" s="72">
        <v>19181.242999999999</v>
      </c>
      <c r="L25" s="73">
        <v>4.8663560790421299</v>
      </c>
      <c r="M25" s="73">
        <v>-0.833605183981038</v>
      </c>
      <c r="N25" s="72">
        <v>582105.61970000004</v>
      </c>
      <c r="O25" s="72">
        <v>47375820.842600003</v>
      </c>
      <c r="P25" s="72">
        <v>33389</v>
      </c>
      <c r="Q25" s="72">
        <v>24039</v>
      </c>
      <c r="R25" s="73">
        <v>38.895128749115997</v>
      </c>
      <c r="S25" s="72">
        <v>17.434053721285501</v>
      </c>
      <c r="T25" s="72">
        <v>12.6699168018636</v>
      </c>
      <c r="U25" s="74">
        <v>27.326616033110099</v>
      </c>
      <c r="V25" s="39"/>
      <c r="W25" s="39"/>
    </row>
    <row r="26" spans="1:23" ht="12" thickBot="1" x14ac:dyDescent="0.2">
      <c r="A26" s="55"/>
      <c r="B26" s="57" t="s">
        <v>24</v>
      </c>
      <c r="C26" s="58"/>
      <c r="D26" s="72">
        <v>785332.51890000002</v>
      </c>
      <c r="E26" s="72">
        <v>1007524.5808</v>
      </c>
      <c r="F26" s="73">
        <v>77.9467353815255</v>
      </c>
      <c r="G26" s="72">
        <v>787854.64560000005</v>
      </c>
      <c r="H26" s="73">
        <v>-0.32012589049078599</v>
      </c>
      <c r="I26" s="72">
        <v>139874.19270000001</v>
      </c>
      <c r="J26" s="73">
        <v>17.810823992863401</v>
      </c>
      <c r="K26" s="72">
        <v>133152.95970000001</v>
      </c>
      <c r="L26" s="73">
        <v>16.900701219905301</v>
      </c>
      <c r="M26" s="73">
        <v>5.0477533621057002E-2</v>
      </c>
      <c r="N26" s="72">
        <v>785332.51890000002</v>
      </c>
      <c r="O26" s="72">
        <v>92890523.789800003</v>
      </c>
      <c r="P26" s="72">
        <v>54608</v>
      </c>
      <c r="Q26" s="72">
        <v>38134</v>
      </c>
      <c r="R26" s="73">
        <v>43.200293701159097</v>
      </c>
      <c r="S26" s="72">
        <v>14.381272320905399</v>
      </c>
      <c r="T26" s="72">
        <v>14.214611737557</v>
      </c>
      <c r="U26" s="74">
        <v>1.1588723141419</v>
      </c>
      <c r="V26" s="39"/>
      <c r="W26" s="39"/>
    </row>
    <row r="27" spans="1:23" ht="12" thickBot="1" x14ac:dyDescent="0.2">
      <c r="A27" s="55"/>
      <c r="B27" s="57" t="s">
        <v>25</v>
      </c>
      <c r="C27" s="58"/>
      <c r="D27" s="72">
        <v>352747.95010000002</v>
      </c>
      <c r="E27" s="72">
        <v>485940.2525</v>
      </c>
      <c r="F27" s="73">
        <v>72.590806850272202</v>
      </c>
      <c r="G27" s="72">
        <v>411756.2781</v>
      </c>
      <c r="H27" s="73">
        <v>-14.330887259882701</v>
      </c>
      <c r="I27" s="72">
        <v>97689.908100000001</v>
      </c>
      <c r="J27" s="73">
        <v>27.693969042855102</v>
      </c>
      <c r="K27" s="72">
        <v>117827.70080000001</v>
      </c>
      <c r="L27" s="73">
        <v>28.6158844605119</v>
      </c>
      <c r="M27" s="73">
        <v>-0.170908814848062</v>
      </c>
      <c r="N27" s="72">
        <v>352747.95010000002</v>
      </c>
      <c r="O27" s="72">
        <v>34442122.536600001</v>
      </c>
      <c r="P27" s="72">
        <v>43879</v>
      </c>
      <c r="Q27" s="72">
        <v>31771</v>
      </c>
      <c r="R27" s="73">
        <v>38.110226307009498</v>
      </c>
      <c r="S27" s="72">
        <v>8.0391064085325592</v>
      </c>
      <c r="T27" s="72">
        <v>7.7930316105882698</v>
      </c>
      <c r="U27" s="74">
        <v>3.0609720215060698</v>
      </c>
      <c r="V27" s="39"/>
      <c r="W27" s="39"/>
    </row>
    <row r="28" spans="1:23" ht="12" thickBot="1" x14ac:dyDescent="0.2">
      <c r="A28" s="55"/>
      <c r="B28" s="57" t="s">
        <v>26</v>
      </c>
      <c r="C28" s="58"/>
      <c r="D28" s="72">
        <v>1871474.4916999999</v>
      </c>
      <c r="E28" s="72">
        <v>1776085.2697999999</v>
      </c>
      <c r="F28" s="73">
        <v>105.370756884366</v>
      </c>
      <c r="G28" s="72">
        <v>1583081.9306999999</v>
      </c>
      <c r="H28" s="73">
        <v>18.217159542240498</v>
      </c>
      <c r="I28" s="72">
        <v>-182134.1103</v>
      </c>
      <c r="J28" s="73">
        <v>-9.7321182365971808</v>
      </c>
      <c r="K28" s="72">
        <v>-30892.952600000001</v>
      </c>
      <c r="L28" s="73">
        <v>-1.9514436998431199</v>
      </c>
      <c r="M28" s="73">
        <v>4.8956524052025996</v>
      </c>
      <c r="N28" s="72">
        <v>1871474.4916999999</v>
      </c>
      <c r="O28" s="72">
        <v>120594812.98729999</v>
      </c>
      <c r="P28" s="72">
        <v>71312</v>
      </c>
      <c r="Q28" s="72">
        <v>42260</v>
      </c>
      <c r="R28" s="73">
        <v>68.7458589682915</v>
      </c>
      <c r="S28" s="72">
        <v>26.243472230480101</v>
      </c>
      <c r="T28" s="72">
        <v>19.838910944155199</v>
      </c>
      <c r="U28" s="74">
        <v>24.404397520562899</v>
      </c>
      <c r="V28" s="39"/>
      <c r="W28" s="39"/>
    </row>
    <row r="29" spans="1:23" ht="12" thickBot="1" x14ac:dyDescent="0.2">
      <c r="A29" s="55"/>
      <c r="B29" s="57" t="s">
        <v>27</v>
      </c>
      <c r="C29" s="58"/>
      <c r="D29" s="72">
        <v>1355950.8515000001</v>
      </c>
      <c r="E29" s="72">
        <v>1098801.5019</v>
      </c>
      <c r="F29" s="73">
        <v>123.402711877928</v>
      </c>
      <c r="G29" s="72">
        <v>1053426.9114000001</v>
      </c>
      <c r="H29" s="73">
        <v>28.718075912637001</v>
      </c>
      <c r="I29" s="72">
        <v>107522.3358</v>
      </c>
      <c r="J29" s="73">
        <v>7.9296632087405703</v>
      </c>
      <c r="K29" s="72">
        <v>141554.58489999999</v>
      </c>
      <c r="L29" s="73">
        <v>13.437532625009</v>
      </c>
      <c r="M29" s="73">
        <v>-0.24041785099395999</v>
      </c>
      <c r="N29" s="72">
        <v>1355950.8515000001</v>
      </c>
      <c r="O29" s="72">
        <v>89869534.288399994</v>
      </c>
      <c r="P29" s="72">
        <v>149945</v>
      </c>
      <c r="Q29" s="72">
        <v>103724</v>
      </c>
      <c r="R29" s="73">
        <v>44.561528672245601</v>
      </c>
      <c r="S29" s="72">
        <v>9.0429881056387291</v>
      </c>
      <c r="T29" s="72">
        <v>6.9617237727044898</v>
      </c>
      <c r="U29" s="74">
        <v>23.0152280266351</v>
      </c>
      <c r="V29" s="39"/>
      <c r="W29" s="39"/>
    </row>
    <row r="30" spans="1:23" ht="12" thickBot="1" x14ac:dyDescent="0.2">
      <c r="A30" s="55"/>
      <c r="B30" s="57" t="s">
        <v>28</v>
      </c>
      <c r="C30" s="58"/>
      <c r="D30" s="72">
        <v>2535528.9815000002</v>
      </c>
      <c r="E30" s="72">
        <v>3017335.7755999998</v>
      </c>
      <c r="F30" s="73">
        <v>84.032045820150998</v>
      </c>
      <c r="G30" s="72">
        <v>2305655.2239000001</v>
      </c>
      <c r="H30" s="73">
        <v>9.96999704106541</v>
      </c>
      <c r="I30" s="72">
        <v>205840.97880000001</v>
      </c>
      <c r="J30" s="73">
        <v>8.1182656677119098</v>
      </c>
      <c r="K30" s="72">
        <v>264266.3847</v>
      </c>
      <c r="L30" s="73">
        <v>11.461660961303499</v>
      </c>
      <c r="M30" s="73">
        <v>-0.221085273355238</v>
      </c>
      <c r="N30" s="72">
        <v>2535528.9815000002</v>
      </c>
      <c r="O30" s="72">
        <v>157105039.02849999</v>
      </c>
      <c r="P30" s="72">
        <v>115025</v>
      </c>
      <c r="Q30" s="72">
        <v>88769</v>
      </c>
      <c r="R30" s="73">
        <v>29.5778931834312</v>
      </c>
      <c r="S30" s="72">
        <v>22.043286081286698</v>
      </c>
      <c r="T30" s="72">
        <v>18.6288967139429</v>
      </c>
      <c r="U30" s="74">
        <v>15.489475365663999</v>
      </c>
      <c r="V30" s="39"/>
      <c r="W30" s="39"/>
    </row>
    <row r="31" spans="1:23" ht="12" thickBot="1" x14ac:dyDescent="0.2">
      <c r="A31" s="55"/>
      <c r="B31" s="57" t="s">
        <v>29</v>
      </c>
      <c r="C31" s="58"/>
      <c r="D31" s="72">
        <v>6658183.9457999999</v>
      </c>
      <c r="E31" s="72">
        <v>3412849.5254000002</v>
      </c>
      <c r="F31" s="73">
        <v>195.09163519360399</v>
      </c>
      <c r="G31" s="72">
        <v>3432440.5906000002</v>
      </c>
      <c r="H31" s="73">
        <v>93.978126352250399</v>
      </c>
      <c r="I31" s="72">
        <v>-377489.80239999999</v>
      </c>
      <c r="J31" s="73">
        <v>-5.6695610315500797</v>
      </c>
      <c r="K31" s="72">
        <v>-82142.792499999996</v>
      </c>
      <c r="L31" s="73">
        <v>-2.3931307864425801</v>
      </c>
      <c r="M31" s="73">
        <v>3.5955316457009898</v>
      </c>
      <c r="N31" s="72">
        <v>6658183.9457999999</v>
      </c>
      <c r="O31" s="72">
        <v>163072690.96919999</v>
      </c>
      <c r="P31" s="72">
        <v>91440</v>
      </c>
      <c r="Q31" s="72">
        <v>23207</v>
      </c>
      <c r="R31" s="73">
        <v>294.01904597750701</v>
      </c>
      <c r="S31" s="72">
        <v>72.814785059055097</v>
      </c>
      <c r="T31" s="72">
        <v>20.704242172620301</v>
      </c>
      <c r="U31" s="74">
        <v>71.565881632653998</v>
      </c>
      <c r="V31" s="39"/>
      <c r="W31" s="39"/>
    </row>
    <row r="32" spans="1:23" ht="12" thickBot="1" x14ac:dyDescent="0.2">
      <c r="A32" s="55"/>
      <c r="B32" s="57" t="s">
        <v>30</v>
      </c>
      <c r="C32" s="58"/>
      <c r="D32" s="72">
        <v>159427.87229999999</v>
      </c>
      <c r="E32" s="72">
        <v>433755.24800000002</v>
      </c>
      <c r="F32" s="73">
        <v>36.755260722517001</v>
      </c>
      <c r="G32" s="72">
        <v>200518.5674</v>
      </c>
      <c r="H32" s="73">
        <v>-20.492214577830701</v>
      </c>
      <c r="I32" s="72">
        <v>42149.826800000003</v>
      </c>
      <c r="J32" s="73">
        <v>26.438179342120002</v>
      </c>
      <c r="K32" s="72">
        <v>54603.489699999998</v>
      </c>
      <c r="L32" s="73">
        <v>27.231138945390299</v>
      </c>
      <c r="M32" s="73">
        <v>-0.228074486968184</v>
      </c>
      <c r="N32" s="72">
        <v>159427.87229999999</v>
      </c>
      <c r="O32" s="72">
        <v>16784618.070599999</v>
      </c>
      <c r="P32" s="72">
        <v>29397</v>
      </c>
      <c r="Q32" s="72">
        <v>22392</v>
      </c>
      <c r="R32" s="73">
        <v>31.283494105037501</v>
      </c>
      <c r="S32" s="72">
        <v>5.4232701398101799</v>
      </c>
      <c r="T32" s="72">
        <v>4.8747763844230096</v>
      </c>
      <c r="U32" s="74">
        <v>10.1137089108081</v>
      </c>
      <c r="V32" s="39"/>
      <c r="W32" s="39"/>
    </row>
    <row r="33" spans="1:23" ht="12" thickBot="1" x14ac:dyDescent="0.2">
      <c r="A33" s="55"/>
      <c r="B33" s="57" t="s">
        <v>31</v>
      </c>
      <c r="C33" s="58"/>
      <c r="D33" s="72">
        <v>2.1238999999999999</v>
      </c>
      <c r="E33" s="75"/>
      <c r="F33" s="75"/>
      <c r="G33" s="72">
        <v>32.051299999999998</v>
      </c>
      <c r="H33" s="73">
        <v>-93.373435710875995</v>
      </c>
      <c r="I33" s="72">
        <v>0.38390000000000002</v>
      </c>
      <c r="J33" s="73">
        <v>18.075238947219699</v>
      </c>
      <c r="K33" s="72">
        <v>5.242</v>
      </c>
      <c r="L33" s="73">
        <v>16.3550308411827</v>
      </c>
      <c r="M33" s="73">
        <v>-0.92676459366653996</v>
      </c>
      <c r="N33" s="72">
        <v>2.1238999999999999</v>
      </c>
      <c r="O33" s="72">
        <v>140.5001</v>
      </c>
      <c r="P33" s="72">
        <v>1</v>
      </c>
      <c r="Q33" s="75"/>
      <c r="R33" s="75"/>
      <c r="S33" s="72">
        <v>2.1238999999999999</v>
      </c>
      <c r="T33" s="75"/>
      <c r="U33" s="76"/>
      <c r="V33" s="39"/>
      <c r="W33" s="39"/>
    </row>
    <row r="34" spans="1:23" ht="12" thickBot="1" x14ac:dyDescent="0.2">
      <c r="A34" s="55"/>
      <c r="B34" s="57" t="s">
        <v>71</v>
      </c>
      <c r="C34" s="58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2">
        <v>1</v>
      </c>
      <c r="P34" s="75"/>
      <c r="Q34" s="75"/>
      <c r="R34" s="75"/>
      <c r="S34" s="75"/>
      <c r="T34" s="75"/>
      <c r="U34" s="76"/>
      <c r="V34" s="39"/>
      <c r="W34" s="39"/>
    </row>
    <row r="35" spans="1:23" ht="12" customHeight="1" thickBot="1" x14ac:dyDescent="0.2">
      <c r="A35" s="55"/>
      <c r="B35" s="57" t="s">
        <v>32</v>
      </c>
      <c r="C35" s="58"/>
      <c r="D35" s="72">
        <v>333818.04820000002</v>
      </c>
      <c r="E35" s="72">
        <v>341249.78379999998</v>
      </c>
      <c r="F35" s="73">
        <v>97.822200642226505</v>
      </c>
      <c r="G35" s="72">
        <v>275383.49449999997</v>
      </c>
      <c r="H35" s="73">
        <v>21.219337711614401</v>
      </c>
      <c r="I35" s="72">
        <v>11074.250899999999</v>
      </c>
      <c r="J35" s="73">
        <v>3.31745121622816</v>
      </c>
      <c r="K35" s="72">
        <v>6677.0164999999997</v>
      </c>
      <c r="L35" s="73">
        <v>2.4246247990000702</v>
      </c>
      <c r="M35" s="73">
        <v>0.65856275778261097</v>
      </c>
      <c r="N35" s="72">
        <v>333818.04820000002</v>
      </c>
      <c r="O35" s="72">
        <v>26629152.836800002</v>
      </c>
      <c r="P35" s="72">
        <v>22539</v>
      </c>
      <c r="Q35" s="72">
        <v>15954</v>
      </c>
      <c r="R35" s="73">
        <v>41.274915381722501</v>
      </c>
      <c r="S35" s="72">
        <v>14.810685842317801</v>
      </c>
      <c r="T35" s="72">
        <v>14.4446484956751</v>
      </c>
      <c r="U35" s="74">
        <v>2.4714408943631598</v>
      </c>
      <c r="V35" s="39"/>
      <c r="W35" s="39"/>
    </row>
    <row r="36" spans="1:23" ht="12" customHeight="1" thickBot="1" x14ac:dyDescent="0.2">
      <c r="A36" s="55"/>
      <c r="B36" s="57" t="s">
        <v>70</v>
      </c>
      <c r="C36" s="58"/>
      <c r="D36" s="72">
        <v>354112.12</v>
      </c>
      <c r="E36" s="75"/>
      <c r="F36" s="75"/>
      <c r="G36" s="75"/>
      <c r="H36" s="75"/>
      <c r="I36" s="72">
        <v>17026.16</v>
      </c>
      <c r="J36" s="73">
        <v>4.8081268723589599</v>
      </c>
      <c r="K36" s="75"/>
      <c r="L36" s="75"/>
      <c r="M36" s="75"/>
      <c r="N36" s="72">
        <v>354112.12</v>
      </c>
      <c r="O36" s="72">
        <v>4246194.1900000004</v>
      </c>
      <c r="P36" s="72">
        <v>171</v>
      </c>
      <c r="Q36" s="72">
        <v>182</v>
      </c>
      <c r="R36" s="73">
        <v>-6.04395604395605</v>
      </c>
      <c r="S36" s="72">
        <v>2070.8311111111102</v>
      </c>
      <c r="T36" s="72">
        <v>1741.0781868131901</v>
      </c>
      <c r="U36" s="74">
        <v>15.923699548873101</v>
      </c>
      <c r="V36" s="39"/>
      <c r="W36" s="39"/>
    </row>
    <row r="37" spans="1:23" ht="12" customHeight="1" thickBot="1" x14ac:dyDescent="0.2">
      <c r="A37" s="55"/>
      <c r="B37" s="57" t="s">
        <v>36</v>
      </c>
      <c r="C37" s="58"/>
      <c r="D37" s="72">
        <v>3627779.19</v>
      </c>
      <c r="E37" s="72">
        <v>1652281.6414999999</v>
      </c>
      <c r="F37" s="73">
        <v>219.561792546855</v>
      </c>
      <c r="G37" s="72">
        <v>3855561.34</v>
      </c>
      <c r="H37" s="73">
        <v>-5.9078855168726196</v>
      </c>
      <c r="I37" s="72">
        <v>-84168.04</v>
      </c>
      <c r="J37" s="73">
        <v>-2.3200982086233299</v>
      </c>
      <c r="K37" s="72">
        <v>-20670.900000000001</v>
      </c>
      <c r="L37" s="73">
        <v>-0.53613204867335895</v>
      </c>
      <c r="M37" s="73">
        <v>3.0718130318467001</v>
      </c>
      <c r="N37" s="72">
        <v>3627779.19</v>
      </c>
      <c r="O37" s="72">
        <v>83137848.120000005</v>
      </c>
      <c r="P37" s="72">
        <v>943</v>
      </c>
      <c r="Q37" s="72">
        <v>415</v>
      </c>
      <c r="R37" s="73">
        <v>127.228915662651</v>
      </c>
      <c r="S37" s="72">
        <v>3847.0617073170702</v>
      </c>
      <c r="T37" s="72">
        <v>3831.64959036145</v>
      </c>
      <c r="U37" s="74">
        <v>0.40062047682555402</v>
      </c>
      <c r="V37" s="39"/>
      <c r="W37" s="39"/>
    </row>
    <row r="38" spans="1:23" ht="12" customHeight="1" thickBot="1" x14ac:dyDescent="0.2">
      <c r="A38" s="55"/>
      <c r="B38" s="57" t="s">
        <v>37</v>
      </c>
      <c r="C38" s="58"/>
      <c r="D38" s="72">
        <v>6078028.2000000002</v>
      </c>
      <c r="E38" s="72">
        <v>1334612.5601999999</v>
      </c>
      <c r="F38" s="73">
        <v>455.41518049921302</v>
      </c>
      <c r="G38" s="72">
        <v>5485079.79</v>
      </c>
      <c r="H38" s="73">
        <v>10.8102057344913</v>
      </c>
      <c r="I38" s="72">
        <v>-260797.77</v>
      </c>
      <c r="J38" s="73">
        <v>-4.2908285618023303</v>
      </c>
      <c r="K38" s="72">
        <v>-223910.93</v>
      </c>
      <c r="L38" s="73">
        <v>-4.0821818200022904</v>
      </c>
      <c r="M38" s="73">
        <v>0.164738898632595</v>
      </c>
      <c r="N38" s="72">
        <v>6078028.2000000002</v>
      </c>
      <c r="O38" s="72">
        <v>56479301.469999999</v>
      </c>
      <c r="P38" s="72">
        <v>1947</v>
      </c>
      <c r="Q38" s="72">
        <v>824</v>
      </c>
      <c r="R38" s="73">
        <v>136.28640776699001</v>
      </c>
      <c r="S38" s="72">
        <v>3121.7402157164902</v>
      </c>
      <c r="T38" s="72">
        <v>3013.5969538834902</v>
      </c>
      <c r="U38" s="74">
        <v>3.4641979908687501</v>
      </c>
      <c r="V38" s="39"/>
      <c r="W38" s="39"/>
    </row>
    <row r="39" spans="1:23" ht="12" thickBot="1" x14ac:dyDescent="0.2">
      <c r="A39" s="55"/>
      <c r="B39" s="57" t="s">
        <v>38</v>
      </c>
      <c r="C39" s="58"/>
      <c r="D39" s="72">
        <v>3370291.39</v>
      </c>
      <c r="E39" s="72">
        <v>1055066.1361</v>
      </c>
      <c r="F39" s="73">
        <v>319.43887446318001</v>
      </c>
      <c r="G39" s="72">
        <v>2847517.84</v>
      </c>
      <c r="H39" s="73">
        <v>18.358920975188699</v>
      </c>
      <c r="I39" s="72">
        <v>124508.83</v>
      </c>
      <c r="J39" s="73">
        <v>3.6943046043268102</v>
      </c>
      <c r="K39" s="72">
        <v>6856.93</v>
      </c>
      <c r="L39" s="73">
        <v>0.240803759108319</v>
      </c>
      <c r="M39" s="73">
        <v>17.1581013660632</v>
      </c>
      <c r="N39" s="72">
        <v>3370291.39</v>
      </c>
      <c r="O39" s="72">
        <v>50081395.490000002</v>
      </c>
      <c r="P39" s="72">
        <v>1195</v>
      </c>
      <c r="Q39" s="72">
        <v>474</v>
      </c>
      <c r="R39" s="73">
        <v>152.10970464134999</v>
      </c>
      <c r="S39" s="72">
        <v>2820.32752301255</v>
      </c>
      <c r="T39" s="72">
        <v>2727.6623417721498</v>
      </c>
      <c r="U39" s="74">
        <v>3.2856177335538601</v>
      </c>
      <c r="V39" s="39"/>
      <c r="W39" s="39"/>
    </row>
    <row r="40" spans="1:23" ht="12" customHeight="1" thickBot="1" x14ac:dyDescent="0.2">
      <c r="A40" s="55"/>
      <c r="B40" s="57" t="s">
        <v>73</v>
      </c>
      <c r="C40" s="58"/>
      <c r="D40" s="72">
        <v>4.1100000000000003</v>
      </c>
      <c r="E40" s="75"/>
      <c r="F40" s="75"/>
      <c r="G40" s="72">
        <v>1.45</v>
      </c>
      <c r="H40" s="73">
        <v>183.44827586206901</v>
      </c>
      <c r="I40" s="72">
        <v>4.09</v>
      </c>
      <c r="J40" s="73">
        <v>99.513381995133798</v>
      </c>
      <c r="K40" s="72">
        <v>0.28000000000000003</v>
      </c>
      <c r="L40" s="73">
        <v>19.310344827586199</v>
      </c>
      <c r="M40" s="73">
        <v>13.6071428571429</v>
      </c>
      <c r="N40" s="72">
        <v>4.1100000000000003</v>
      </c>
      <c r="O40" s="72">
        <v>2798.87</v>
      </c>
      <c r="P40" s="72">
        <v>91</v>
      </c>
      <c r="Q40" s="72">
        <v>28</v>
      </c>
      <c r="R40" s="73">
        <v>225</v>
      </c>
      <c r="S40" s="72">
        <v>4.5164835164835E-2</v>
      </c>
      <c r="T40" s="72">
        <v>0.14964285714285699</v>
      </c>
      <c r="U40" s="74">
        <v>-231.32603406326001</v>
      </c>
      <c r="V40" s="39"/>
      <c r="W40" s="39"/>
    </row>
    <row r="41" spans="1:23" ht="12" customHeight="1" thickBot="1" x14ac:dyDescent="0.2">
      <c r="A41" s="55"/>
      <c r="B41" s="57" t="s">
        <v>33</v>
      </c>
      <c r="C41" s="58"/>
      <c r="D41" s="72">
        <v>446559.82939999999</v>
      </c>
      <c r="E41" s="72">
        <v>351888.511</v>
      </c>
      <c r="F41" s="73">
        <v>126.903782147068</v>
      </c>
      <c r="G41" s="72">
        <v>861254.70429999998</v>
      </c>
      <c r="H41" s="73">
        <v>-48.150085315011502</v>
      </c>
      <c r="I41" s="72">
        <v>21686.2958</v>
      </c>
      <c r="J41" s="73">
        <v>4.8563024195745097</v>
      </c>
      <c r="K41" s="72">
        <v>40775.968399999998</v>
      </c>
      <c r="L41" s="73">
        <v>4.7344842584217197</v>
      </c>
      <c r="M41" s="73">
        <v>-0.468159883113898</v>
      </c>
      <c r="N41" s="72">
        <v>446559.82939999999</v>
      </c>
      <c r="O41" s="72">
        <v>31011768.589499999</v>
      </c>
      <c r="P41" s="72">
        <v>546</v>
      </c>
      <c r="Q41" s="72">
        <v>291</v>
      </c>
      <c r="R41" s="73">
        <v>87.628865979381402</v>
      </c>
      <c r="S41" s="72">
        <v>817.87514542124495</v>
      </c>
      <c r="T41" s="72">
        <v>704.55253230240601</v>
      </c>
      <c r="U41" s="74">
        <v>13.8557350413764</v>
      </c>
      <c r="V41" s="39"/>
      <c r="W41" s="39"/>
    </row>
    <row r="42" spans="1:23" ht="12" thickBot="1" x14ac:dyDescent="0.2">
      <c r="A42" s="55"/>
      <c r="B42" s="57" t="s">
        <v>34</v>
      </c>
      <c r="C42" s="58"/>
      <c r="D42" s="72">
        <v>1183196.4147000001</v>
      </c>
      <c r="E42" s="72">
        <v>1093301.9495000001</v>
      </c>
      <c r="F42" s="73">
        <v>108.22229076250299</v>
      </c>
      <c r="G42" s="72">
        <v>1097695.3171999999</v>
      </c>
      <c r="H42" s="73">
        <v>7.7891466020003</v>
      </c>
      <c r="I42" s="72">
        <v>34716.113700000002</v>
      </c>
      <c r="J42" s="73">
        <v>2.9340955794564598</v>
      </c>
      <c r="K42" s="72">
        <v>42482.767999999996</v>
      </c>
      <c r="L42" s="73">
        <v>3.8701784852617398</v>
      </c>
      <c r="M42" s="73">
        <v>-0.18281893260815801</v>
      </c>
      <c r="N42" s="72">
        <v>1183196.4147000001</v>
      </c>
      <c r="O42" s="72">
        <v>72077359.001000002</v>
      </c>
      <c r="P42" s="72">
        <v>4697</v>
      </c>
      <c r="Q42" s="72">
        <v>2327</v>
      </c>
      <c r="R42" s="73">
        <v>101.847872797593</v>
      </c>
      <c r="S42" s="72">
        <v>251.904708260592</v>
      </c>
      <c r="T42" s="72">
        <v>351.03299527288402</v>
      </c>
      <c r="U42" s="74">
        <v>-39.351502279085999</v>
      </c>
      <c r="V42" s="39"/>
      <c r="W42" s="39"/>
    </row>
    <row r="43" spans="1:23" ht="12" thickBot="1" x14ac:dyDescent="0.2">
      <c r="A43" s="55"/>
      <c r="B43" s="57" t="s">
        <v>39</v>
      </c>
      <c r="C43" s="58"/>
      <c r="D43" s="72">
        <v>1850205.17</v>
      </c>
      <c r="E43" s="72">
        <v>711189.34129999997</v>
      </c>
      <c r="F43" s="73">
        <v>260.156481903675</v>
      </c>
      <c r="G43" s="72">
        <v>1821283.4</v>
      </c>
      <c r="H43" s="73">
        <v>1.5879884481459801</v>
      </c>
      <c r="I43" s="72">
        <v>85510.47</v>
      </c>
      <c r="J43" s="73">
        <v>4.6216750113177998</v>
      </c>
      <c r="K43" s="72">
        <v>69479.63</v>
      </c>
      <c r="L43" s="73">
        <v>3.8148719743451198</v>
      </c>
      <c r="M43" s="73">
        <v>0.23072719299167299</v>
      </c>
      <c r="N43" s="72">
        <v>1850205.17</v>
      </c>
      <c r="O43" s="72">
        <v>38522225.479999997</v>
      </c>
      <c r="P43" s="72">
        <v>819</v>
      </c>
      <c r="Q43" s="72">
        <v>366</v>
      </c>
      <c r="R43" s="73">
        <v>123.770491803279</v>
      </c>
      <c r="S43" s="72">
        <v>2259.1027716727699</v>
      </c>
      <c r="T43" s="72">
        <v>2253.73401639344</v>
      </c>
      <c r="U43" s="74">
        <v>0.23764989121560101</v>
      </c>
      <c r="V43" s="39"/>
      <c r="W43" s="39"/>
    </row>
    <row r="44" spans="1:23" ht="12" thickBot="1" x14ac:dyDescent="0.2">
      <c r="A44" s="55"/>
      <c r="B44" s="57" t="s">
        <v>40</v>
      </c>
      <c r="C44" s="58"/>
      <c r="D44" s="72">
        <v>620378.77</v>
      </c>
      <c r="E44" s="72">
        <v>147814.50829999999</v>
      </c>
      <c r="F44" s="73">
        <v>419.70086504695303</v>
      </c>
      <c r="G44" s="72">
        <v>476350.21</v>
      </c>
      <c r="H44" s="73">
        <v>30.235855254477599</v>
      </c>
      <c r="I44" s="72">
        <v>77327.839999999997</v>
      </c>
      <c r="J44" s="73">
        <v>12.4646173820552</v>
      </c>
      <c r="K44" s="72">
        <v>58618.06</v>
      </c>
      <c r="L44" s="73">
        <v>12.305664775502001</v>
      </c>
      <c r="M44" s="73">
        <v>0.31918115338515102</v>
      </c>
      <c r="N44" s="72">
        <v>620378.77</v>
      </c>
      <c r="O44" s="72">
        <v>11706897.390000001</v>
      </c>
      <c r="P44" s="72">
        <v>365</v>
      </c>
      <c r="Q44" s="72">
        <v>220</v>
      </c>
      <c r="R44" s="73">
        <v>65.909090909090907</v>
      </c>
      <c r="S44" s="72">
        <v>1699.6678630137001</v>
      </c>
      <c r="T44" s="72">
        <v>1429.1146363636401</v>
      </c>
      <c r="U44" s="74">
        <v>15.918005660843701</v>
      </c>
      <c r="V44" s="39"/>
      <c r="W44" s="39"/>
    </row>
    <row r="45" spans="1:23" ht="12" thickBot="1" x14ac:dyDescent="0.2">
      <c r="A45" s="56"/>
      <c r="B45" s="57" t="s">
        <v>35</v>
      </c>
      <c r="C45" s="58"/>
      <c r="D45" s="77">
        <v>11157.054</v>
      </c>
      <c r="E45" s="78"/>
      <c r="F45" s="78"/>
      <c r="G45" s="77">
        <v>22549.713100000001</v>
      </c>
      <c r="H45" s="79">
        <v>-50.522412633267599</v>
      </c>
      <c r="I45" s="77">
        <v>1512.3109999999999</v>
      </c>
      <c r="J45" s="79">
        <v>13.5547519981529</v>
      </c>
      <c r="K45" s="77">
        <v>2151.5902999999998</v>
      </c>
      <c r="L45" s="79">
        <v>9.5415417946049192</v>
      </c>
      <c r="M45" s="79">
        <v>-0.29711943765502202</v>
      </c>
      <c r="N45" s="77">
        <v>11157.054</v>
      </c>
      <c r="O45" s="77">
        <v>3336511.6072</v>
      </c>
      <c r="P45" s="77">
        <v>29</v>
      </c>
      <c r="Q45" s="77">
        <v>19</v>
      </c>
      <c r="R45" s="79">
        <v>52.631578947368403</v>
      </c>
      <c r="S45" s="77">
        <v>384.726</v>
      </c>
      <c r="T45" s="77">
        <v>779.45572631578898</v>
      </c>
      <c r="U45" s="80">
        <v>-102.60022101854</v>
      </c>
      <c r="V45" s="39"/>
      <c r="W45" s="39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108438</v>
      </c>
      <c r="D2" s="32">
        <v>964531.87178034196</v>
      </c>
      <c r="E2" s="32">
        <v>769482.75532136799</v>
      </c>
      <c r="F2" s="32">
        <v>195049.11645897399</v>
      </c>
      <c r="G2" s="32">
        <v>769482.75532136799</v>
      </c>
      <c r="H2" s="32">
        <v>0.20222153582022201</v>
      </c>
    </row>
    <row r="3" spans="1:8" ht="14.25" x14ac:dyDescent="0.2">
      <c r="A3" s="32">
        <v>2</v>
      </c>
      <c r="B3" s="33">
        <v>13</v>
      </c>
      <c r="C3" s="32">
        <v>16145</v>
      </c>
      <c r="D3" s="32">
        <v>156556.30315065401</v>
      </c>
      <c r="E3" s="32">
        <v>119440.96841948399</v>
      </c>
      <c r="F3" s="32">
        <v>37115.3347311701</v>
      </c>
      <c r="G3" s="32">
        <v>119440.96841948399</v>
      </c>
      <c r="H3" s="32">
        <v>0.237073397775968</v>
      </c>
    </row>
    <row r="4" spans="1:8" ht="14.25" x14ac:dyDescent="0.2">
      <c r="A4" s="32">
        <v>3</v>
      </c>
      <c r="B4" s="33">
        <v>14</v>
      </c>
      <c r="C4" s="32">
        <v>196604</v>
      </c>
      <c r="D4" s="32">
        <v>337928.41494529898</v>
      </c>
      <c r="E4" s="32">
        <v>259856.56831453001</v>
      </c>
      <c r="F4" s="32">
        <v>78071.8466307692</v>
      </c>
      <c r="G4" s="32">
        <v>259856.56831453001</v>
      </c>
      <c r="H4" s="32">
        <v>0.23103072478651099</v>
      </c>
    </row>
    <row r="5" spans="1:8" ht="14.25" x14ac:dyDescent="0.2">
      <c r="A5" s="32">
        <v>4</v>
      </c>
      <c r="B5" s="33">
        <v>15</v>
      </c>
      <c r="C5" s="32">
        <v>4424</v>
      </c>
      <c r="D5" s="32">
        <v>82370.149673504304</v>
      </c>
      <c r="E5" s="32">
        <v>64748.6371957265</v>
      </c>
      <c r="F5" s="32">
        <v>17621.5124777778</v>
      </c>
      <c r="G5" s="32">
        <v>64748.6371957265</v>
      </c>
      <c r="H5" s="32">
        <v>0.21393080560889199</v>
      </c>
    </row>
    <row r="6" spans="1:8" ht="14.25" x14ac:dyDescent="0.2">
      <c r="A6" s="32">
        <v>5</v>
      </c>
      <c r="B6" s="33">
        <v>16</v>
      </c>
      <c r="C6" s="32">
        <v>10308</v>
      </c>
      <c r="D6" s="32">
        <v>882574.06452307699</v>
      </c>
      <c r="E6" s="32">
        <v>753709.00359572598</v>
      </c>
      <c r="F6" s="32">
        <v>128865.06092735</v>
      </c>
      <c r="G6" s="32">
        <v>753709.00359572598</v>
      </c>
      <c r="H6" s="32">
        <v>0.14601047788208699</v>
      </c>
    </row>
    <row r="7" spans="1:8" ht="14.25" x14ac:dyDescent="0.2">
      <c r="A7" s="32">
        <v>6</v>
      </c>
      <c r="B7" s="33">
        <v>17</v>
      </c>
      <c r="C7" s="32">
        <v>45332</v>
      </c>
      <c r="D7" s="32">
        <v>658439.18466666702</v>
      </c>
      <c r="E7" s="32">
        <v>516471.39284444402</v>
      </c>
      <c r="F7" s="32">
        <v>141967.791822222</v>
      </c>
      <c r="G7" s="32">
        <v>516471.39284444402</v>
      </c>
      <c r="H7" s="32">
        <v>0.21561261104788801</v>
      </c>
    </row>
    <row r="8" spans="1:8" ht="14.25" x14ac:dyDescent="0.2">
      <c r="A8" s="32">
        <v>7</v>
      </c>
      <c r="B8" s="33">
        <v>18</v>
      </c>
      <c r="C8" s="32">
        <v>165474</v>
      </c>
      <c r="D8" s="32">
        <v>429745.31960598298</v>
      </c>
      <c r="E8" s="32">
        <v>340504.42480170901</v>
      </c>
      <c r="F8" s="32">
        <v>89240.894804273499</v>
      </c>
      <c r="G8" s="32">
        <v>340504.42480170901</v>
      </c>
      <c r="H8" s="32">
        <v>0.207659957497839</v>
      </c>
    </row>
    <row r="9" spans="1:8" ht="14.25" x14ac:dyDescent="0.2">
      <c r="A9" s="32">
        <v>8</v>
      </c>
      <c r="B9" s="33">
        <v>19</v>
      </c>
      <c r="C9" s="32">
        <v>57635</v>
      </c>
      <c r="D9" s="32">
        <v>350644.90603333298</v>
      </c>
      <c r="E9" s="32">
        <v>293336.87337179499</v>
      </c>
      <c r="F9" s="32">
        <v>57308.032661538498</v>
      </c>
      <c r="G9" s="32">
        <v>293336.87337179499</v>
      </c>
      <c r="H9" s="32">
        <v>0.163436090687399</v>
      </c>
    </row>
    <row r="10" spans="1:8" ht="14.25" x14ac:dyDescent="0.2">
      <c r="A10" s="32">
        <v>9</v>
      </c>
      <c r="B10" s="33">
        <v>21</v>
      </c>
      <c r="C10" s="32">
        <v>778094</v>
      </c>
      <c r="D10" s="32">
        <v>3028917.3553529899</v>
      </c>
      <c r="E10" s="32">
        <v>2965948.7045606798</v>
      </c>
      <c r="F10" s="32">
        <v>62968.650792307701</v>
      </c>
      <c r="G10" s="32">
        <v>2965948.7045606798</v>
      </c>
      <c r="H10" s="35">
        <v>2.0789161077975099E-2</v>
      </c>
    </row>
    <row r="11" spans="1:8" ht="14.25" x14ac:dyDescent="0.2">
      <c r="A11" s="32">
        <v>10</v>
      </c>
      <c r="B11" s="33">
        <v>22</v>
      </c>
      <c r="C11" s="32">
        <v>413687</v>
      </c>
      <c r="D11" s="32">
        <v>5755154.9996068403</v>
      </c>
      <c r="E11" s="32">
        <v>5841413.0017863195</v>
      </c>
      <c r="F11" s="32">
        <v>-86258.002179487201</v>
      </c>
      <c r="G11" s="32">
        <v>5841413.0017863195</v>
      </c>
      <c r="H11" s="32">
        <v>-1.49879546572386E-2</v>
      </c>
    </row>
    <row r="12" spans="1:8" ht="14.25" x14ac:dyDescent="0.2">
      <c r="A12" s="32">
        <v>11</v>
      </c>
      <c r="B12" s="33">
        <v>23</v>
      </c>
      <c r="C12" s="32">
        <v>432226.63799999998</v>
      </c>
      <c r="D12" s="32">
        <v>3564765.7585320901</v>
      </c>
      <c r="E12" s="32">
        <v>3121270.3782210001</v>
      </c>
      <c r="F12" s="32">
        <v>443495.38031109603</v>
      </c>
      <c r="G12" s="32">
        <v>3121270.3782210001</v>
      </c>
      <c r="H12" s="32">
        <v>0.12441080574498101</v>
      </c>
    </row>
    <row r="13" spans="1:8" ht="14.25" x14ac:dyDescent="0.2">
      <c r="A13" s="32">
        <v>12</v>
      </c>
      <c r="B13" s="33">
        <v>24</v>
      </c>
      <c r="C13" s="32">
        <v>53404.15</v>
      </c>
      <c r="D13" s="32">
        <v>1674355.5214102599</v>
      </c>
      <c r="E13" s="32">
        <v>1700898.5742965799</v>
      </c>
      <c r="F13" s="32">
        <v>-26543.0528863248</v>
      </c>
      <c r="G13" s="32">
        <v>1700898.5742965799</v>
      </c>
      <c r="H13" s="32">
        <v>-1.5852698275195701E-2</v>
      </c>
    </row>
    <row r="14" spans="1:8" ht="14.25" x14ac:dyDescent="0.2">
      <c r="A14" s="32">
        <v>13</v>
      </c>
      <c r="B14" s="33">
        <v>25</v>
      </c>
      <c r="C14" s="32">
        <v>161738</v>
      </c>
      <c r="D14" s="32">
        <v>4037096.75</v>
      </c>
      <c r="E14" s="32">
        <v>4422253.7611999996</v>
      </c>
      <c r="F14" s="32">
        <v>-385157.01120000001</v>
      </c>
      <c r="G14" s="32">
        <v>4422253.7611999996</v>
      </c>
      <c r="H14" s="32">
        <v>-9.5404454005220504E-2</v>
      </c>
    </row>
    <row r="15" spans="1:8" ht="14.25" x14ac:dyDescent="0.2">
      <c r="A15" s="32">
        <v>14</v>
      </c>
      <c r="B15" s="33">
        <v>26</v>
      </c>
      <c r="C15" s="32">
        <v>138080</v>
      </c>
      <c r="D15" s="32">
        <v>492676.14154102601</v>
      </c>
      <c r="E15" s="32">
        <v>456104.49157264997</v>
      </c>
      <c r="F15" s="32">
        <v>36571.649968376099</v>
      </c>
      <c r="G15" s="32">
        <v>456104.49157264997</v>
      </c>
      <c r="H15" s="32">
        <v>7.4230608882307106E-2</v>
      </c>
    </row>
    <row r="16" spans="1:8" ht="14.25" x14ac:dyDescent="0.2">
      <c r="A16" s="32">
        <v>15</v>
      </c>
      <c r="B16" s="33">
        <v>27</v>
      </c>
      <c r="C16" s="32">
        <v>302089.05699999997</v>
      </c>
      <c r="D16" s="32">
        <v>1953665.7348333299</v>
      </c>
      <c r="E16" s="32">
        <v>1717903.9288999999</v>
      </c>
      <c r="F16" s="32">
        <v>235761.805933333</v>
      </c>
      <c r="G16" s="32">
        <v>1717903.9288999999</v>
      </c>
      <c r="H16" s="32">
        <v>0.12067663455921</v>
      </c>
    </row>
    <row r="17" spans="1:8" ht="14.25" x14ac:dyDescent="0.2">
      <c r="A17" s="32">
        <v>16</v>
      </c>
      <c r="B17" s="33">
        <v>29</v>
      </c>
      <c r="C17" s="32">
        <v>475369</v>
      </c>
      <c r="D17" s="32">
        <v>6417696.0404307703</v>
      </c>
      <c r="E17" s="32">
        <v>6227305.0296529904</v>
      </c>
      <c r="F17" s="32">
        <v>190391.01077777799</v>
      </c>
      <c r="G17" s="32">
        <v>6227305.0296529904</v>
      </c>
      <c r="H17" s="32">
        <v>2.96665671883392E-2</v>
      </c>
    </row>
    <row r="18" spans="1:8" ht="14.25" x14ac:dyDescent="0.2">
      <c r="A18" s="32">
        <v>17</v>
      </c>
      <c r="B18" s="33">
        <v>31</v>
      </c>
      <c r="C18" s="32">
        <v>56339.152000000002</v>
      </c>
      <c r="D18" s="32">
        <v>459511.99369703501</v>
      </c>
      <c r="E18" s="32">
        <v>400054.25801780401</v>
      </c>
      <c r="F18" s="32">
        <v>59457.735679231402</v>
      </c>
      <c r="G18" s="32">
        <v>400054.25801780401</v>
      </c>
      <c r="H18" s="32">
        <v>0.129393218228887</v>
      </c>
    </row>
    <row r="19" spans="1:8" ht="14.25" x14ac:dyDescent="0.2">
      <c r="A19" s="32">
        <v>18</v>
      </c>
      <c r="B19" s="33">
        <v>32</v>
      </c>
      <c r="C19" s="32">
        <v>53494.987999999998</v>
      </c>
      <c r="D19" s="32">
        <v>582105.61565229599</v>
      </c>
      <c r="E19" s="32">
        <v>578913.97463433305</v>
      </c>
      <c r="F19" s="32">
        <v>3191.6410179622098</v>
      </c>
      <c r="G19" s="32">
        <v>578913.97463433305</v>
      </c>
      <c r="H19" s="32">
        <v>5.4829242875207799E-3</v>
      </c>
    </row>
    <row r="20" spans="1:8" ht="14.25" x14ac:dyDescent="0.2">
      <c r="A20" s="32">
        <v>19</v>
      </c>
      <c r="B20" s="33">
        <v>33</v>
      </c>
      <c r="C20" s="32">
        <v>71094.642999999996</v>
      </c>
      <c r="D20" s="32">
        <v>785332.50152828102</v>
      </c>
      <c r="E20" s="32">
        <v>645458.33701417199</v>
      </c>
      <c r="F20" s="32">
        <v>139874.164514109</v>
      </c>
      <c r="G20" s="32">
        <v>645458.33701417199</v>
      </c>
      <c r="H20" s="32">
        <v>0.17810820797803401</v>
      </c>
    </row>
    <row r="21" spans="1:8" ht="14.25" x14ac:dyDescent="0.2">
      <c r="A21" s="32">
        <v>20</v>
      </c>
      <c r="B21" s="33">
        <v>34</v>
      </c>
      <c r="C21" s="32">
        <v>60672.745000000003</v>
      </c>
      <c r="D21" s="32">
        <v>352747.84559029603</v>
      </c>
      <c r="E21" s="32">
        <v>255058.05815432701</v>
      </c>
      <c r="F21" s="32">
        <v>97689.787435968901</v>
      </c>
      <c r="G21" s="32">
        <v>255058.05815432701</v>
      </c>
      <c r="H21" s="32">
        <v>0.27693943040954</v>
      </c>
    </row>
    <row r="22" spans="1:8" ht="14.25" x14ac:dyDescent="0.2">
      <c r="A22" s="32">
        <v>21</v>
      </c>
      <c r="B22" s="33">
        <v>35</v>
      </c>
      <c r="C22" s="32">
        <v>112113.02099999999</v>
      </c>
      <c r="D22" s="32">
        <v>1871474.4769619501</v>
      </c>
      <c r="E22" s="32">
        <v>2053608.60332655</v>
      </c>
      <c r="F22" s="32">
        <v>-182134.12636460201</v>
      </c>
      <c r="G22" s="32">
        <v>2053608.60332655</v>
      </c>
      <c r="H22" s="32">
        <v>-9.7321191716313801E-2</v>
      </c>
    </row>
    <row r="23" spans="1:8" ht="14.25" x14ac:dyDescent="0.2">
      <c r="A23" s="32">
        <v>22</v>
      </c>
      <c r="B23" s="33">
        <v>36</v>
      </c>
      <c r="C23" s="32">
        <v>230093.01300000001</v>
      </c>
      <c r="D23" s="32">
        <v>1355950.85749646</v>
      </c>
      <c r="E23" s="32">
        <v>1248428.5643972501</v>
      </c>
      <c r="F23" s="32">
        <v>107522.293099209</v>
      </c>
      <c r="G23" s="32">
        <v>1248428.5643972501</v>
      </c>
      <c r="H23" s="32">
        <v>7.9296600245330195E-2</v>
      </c>
    </row>
    <row r="24" spans="1:8" ht="14.25" x14ac:dyDescent="0.2">
      <c r="A24" s="32">
        <v>23</v>
      </c>
      <c r="B24" s="33">
        <v>37</v>
      </c>
      <c r="C24" s="32">
        <v>240667.48199999999</v>
      </c>
      <c r="D24" s="32">
        <v>2535528.99102567</v>
      </c>
      <c r="E24" s="32">
        <v>2329687.9890699098</v>
      </c>
      <c r="F24" s="32">
        <v>205841.001955757</v>
      </c>
      <c r="G24" s="32">
        <v>2329687.9890699098</v>
      </c>
      <c r="H24" s="32">
        <v>8.1182665504641094E-2</v>
      </c>
    </row>
    <row r="25" spans="1:8" ht="14.25" x14ac:dyDescent="0.2">
      <c r="A25" s="32">
        <v>24</v>
      </c>
      <c r="B25" s="33">
        <v>38</v>
      </c>
      <c r="C25" s="32">
        <v>1682938.797</v>
      </c>
      <c r="D25" s="32">
        <v>6658185.4408415901</v>
      </c>
      <c r="E25" s="32">
        <v>7035676.0742336297</v>
      </c>
      <c r="F25" s="32">
        <v>-377490.63339203497</v>
      </c>
      <c r="G25" s="32">
        <v>7035676.0742336297</v>
      </c>
      <c r="H25" s="32">
        <v>-5.66957223925443E-2</v>
      </c>
    </row>
    <row r="26" spans="1:8" ht="14.25" x14ac:dyDescent="0.2">
      <c r="A26" s="32">
        <v>25</v>
      </c>
      <c r="B26" s="33">
        <v>39</v>
      </c>
      <c r="C26" s="32">
        <v>101709.158</v>
      </c>
      <c r="D26" s="32">
        <v>159427.815341532</v>
      </c>
      <c r="E26" s="32">
        <v>117278.04788494</v>
      </c>
      <c r="F26" s="32">
        <v>42149.767456592199</v>
      </c>
      <c r="G26" s="32">
        <v>117278.04788494</v>
      </c>
      <c r="H26" s="32">
        <v>0.26438151564893098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2.1238999999999999</v>
      </c>
      <c r="E27" s="32">
        <v>1.74</v>
      </c>
      <c r="F27" s="32">
        <v>0.38390000000000002</v>
      </c>
      <c r="G27" s="32">
        <v>1.74</v>
      </c>
      <c r="H27" s="32">
        <v>0.18075238947219699</v>
      </c>
    </row>
    <row r="28" spans="1:8" ht="14.25" x14ac:dyDescent="0.2">
      <c r="A28" s="32">
        <v>27</v>
      </c>
      <c r="B28" s="33">
        <v>42</v>
      </c>
      <c r="C28" s="32">
        <v>28195.657999999999</v>
      </c>
      <c r="D28" s="32">
        <v>333818.04749999999</v>
      </c>
      <c r="E28" s="32">
        <v>322743.7928</v>
      </c>
      <c r="F28" s="32">
        <v>11074.2547</v>
      </c>
      <c r="G28" s="32">
        <v>322743.7928</v>
      </c>
      <c r="H28" s="32">
        <v>3.3174523615293702E-2</v>
      </c>
    </row>
    <row r="29" spans="1:8" ht="14.25" x14ac:dyDescent="0.2">
      <c r="A29" s="32">
        <v>28</v>
      </c>
      <c r="B29" s="33">
        <v>75</v>
      </c>
      <c r="C29" s="32">
        <v>625</v>
      </c>
      <c r="D29" s="32">
        <v>446559.829059829</v>
      </c>
      <c r="E29" s="32">
        <v>424873.53846153797</v>
      </c>
      <c r="F29" s="32">
        <v>21686.290598290601</v>
      </c>
      <c r="G29" s="32">
        <v>424873.53846153797</v>
      </c>
      <c r="H29" s="32">
        <v>4.8563012584334202E-2</v>
      </c>
    </row>
    <row r="30" spans="1:8" ht="14.25" x14ac:dyDescent="0.2">
      <c r="A30" s="32">
        <v>29</v>
      </c>
      <c r="B30" s="33">
        <v>76</v>
      </c>
      <c r="C30" s="32">
        <v>5048</v>
      </c>
      <c r="D30" s="32">
        <v>1183196.40164274</v>
      </c>
      <c r="E30" s="32">
        <v>1148480.3022376101</v>
      </c>
      <c r="F30" s="32">
        <v>34716.099405128203</v>
      </c>
      <c r="G30" s="32">
        <v>1148480.3022376101</v>
      </c>
      <c r="H30" s="32">
        <v>2.9340944036787799E-2</v>
      </c>
    </row>
    <row r="31" spans="1:8" ht="14.25" x14ac:dyDescent="0.2">
      <c r="A31" s="32">
        <v>30</v>
      </c>
      <c r="B31" s="33">
        <v>99</v>
      </c>
      <c r="C31" s="32">
        <v>31</v>
      </c>
      <c r="D31" s="32">
        <v>11157.0541562665</v>
      </c>
      <c r="E31" s="32">
        <v>9644.7422713864307</v>
      </c>
      <c r="F31" s="32">
        <v>1512.31188488011</v>
      </c>
      <c r="G31" s="32">
        <v>9644.7422713864307</v>
      </c>
      <c r="H31" s="32">
        <v>0.13554759739430899</v>
      </c>
    </row>
    <row r="32" spans="1:8" ht="14.25" x14ac:dyDescent="0.2">
      <c r="A32" s="32"/>
      <c r="B32" s="37">
        <v>70</v>
      </c>
      <c r="C32" s="38">
        <v>191</v>
      </c>
      <c r="D32" s="38">
        <v>354112.12</v>
      </c>
      <c r="E32" s="38">
        <v>337085.96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903</v>
      </c>
      <c r="D33" s="38">
        <v>3627779.19</v>
      </c>
      <c r="E33" s="38">
        <v>3711947.23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1880</v>
      </c>
      <c r="D34" s="38">
        <v>6078028.2000000002</v>
      </c>
      <c r="E34" s="38">
        <v>6338825.9699999997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1165</v>
      </c>
      <c r="D35" s="38">
        <v>3370291.39</v>
      </c>
      <c r="E35" s="38">
        <v>3245782.56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92</v>
      </c>
      <c r="D36" s="38">
        <v>4.1100000000000003</v>
      </c>
      <c r="E36" s="38">
        <v>0.02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785</v>
      </c>
      <c r="D37" s="38">
        <v>1850205.17</v>
      </c>
      <c r="E37" s="38">
        <v>1764694.7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353</v>
      </c>
      <c r="D38" s="38">
        <v>620378.77</v>
      </c>
      <c r="E38" s="38">
        <v>543050.93000000005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2015-05-02T03:27:48Z</dcterms:modified>
</cp:coreProperties>
</file>