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<sst xmlns="http://schemas.openxmlformats.org/spreadsheetml/2006/main" count="117" uniqueCount="74">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</sst>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16068277.360400001</v>
      </c>
      <c r="F3" s="25">
        <f>RA!I7</f>
        <v>1736652.8999000001</v>
      </c>
      <c r="G3" s="16">
        <f>SUM(G4:G40)</f>
        <v>14331624.4605</v>
      </c>
      <c r="H3" s="27">
        <f>RA!J7</f>
        <v>10.807959440505799</v>
      </c>
      <c r="I3" s="20">
        <f>SUM(I4:I40)</f>
        <v>16068282.916481342</v>
      </c>
      <c r="J3" s="21">
        <f>SUM(J4:J40)</f>
        <v>14331624.467304738</v>
      </c>
      <c r="K3" s="22">
        <f>E3-I3</f>
        <v>-5.5560813415795565</v>
      </c>
      <c r="L3" s="22">
        <f>G3-J3</f>
        <v>-6.8047381937503815E-3</v>
      </c>
    </row>
    <row r="4" spans="1:13" x14ac:dyDescent="0.15">
      <c r="A4" s="44">
        <f>RA!A8</f>
        <v>42193</v>
      </c>
      <c r="B4" s="12">
        <v>12</v>
      </c>
      <c r="C4" s="41" t="s">
        <v>6</v>
      </c>
      <c r="D4" s="41"/>
      <c r="E4" s="15">
        <f>VLOOKUP(C4,RA!B8:D36,3,0)</f>
        <v>516369.45130000002</v>
      </c>
      <c r="F4" s="25">
        <f>VLOOKUP(C4,RA!B8:I39,8,0)</f>
        <v>136403.0828</v>
      </c>
      <c r="G4" s="16">
        <f t="shared" ref="G4:G40" si="0">E4-F4</f>
        <v>379966.36849999998</v>
      </c>
      <c r="H4" s="27">
        <f>RA!J8</f>
        <v>26.415792502169701</v>
      </c>
      <c r="I4" s="20">
        <f>VLOOKUP(B4,RMS!B:D,3,FALSE)</f>
        <v>516370.25406923098</v>
      </c>
      <c r="J4" s="21">
        <f>VLOOKUP(B4,RMS!B:E,4,FALSE)</f>
        <v>379966.38031282101</v>
      </c>
      <c r="K4" s="22">
        <f t="shared" ref="K4:K40" si="1">E4-I4</f>
        <v>-0.80276923096971586</v>
      </c>
      <c r="L4" s="22">
        <f t="shared" ref="L4:L40" si="2">G4-J4</f>
        <v>-1.181282103061676E-2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110896.0061</v>
      </c>
      <c r="F5" s="25">
        <f>VLOOKUP(C5,RA!B9:I40,8,0)</f>
        <v>24517.4748</v>
      </c>
      <c r="G5" s="16">
        <f t="shared" si="0"/>
        <v>86378.531300000002</v>
      </c>
      <c r="H5" s="27">
        <f>RA!J9</f>
        <v>22.108528216869701</v>
      </c>
      <c r="I5" s="20">
        <f>VLOOKUP(B5,RMS!B:D,3,FALSE)</f>
        <v>110896.044179979</v>
      </c>
      <c r="J5" s="21">
        <f>VLOOKUP(B5,RMS!B:E,4,FALSE)</f>
        <v>86378.531037788402</v>
      </c>
      <c r="K5" s="22">
        <f t="shared" si="1"/>
        <v>-3.8079979000031017E-2</v>
      </c>
      <c r="L5" s="22">
        <f t="shared" si="2"/>
        <v>2.6221160078421235E-4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169129.52770000001</v>
      </c>
      <c r="F6" s="25">
        <f>VLOOKUP(C6,RA!B10:I41,8,0)</f>
        <v>45902.480199999998</v>
      </c>
      <c r="G6" s="16">
        <f t="shared" si="0"/>
        <v>123227.04750000002</v>
      </c>
      <c r="H6" s="27">
        <f>RA!J10</f>
        <v>27.140429482793401</v>
      </c>
      <c r="I6" s="20">
        <f>VLOOKUP(B6,RMS!B:D,3,FALSE)</f>
        <v>169131.696559829</v>
      </c>
      <c r="J6" s="21">
        <f>VLOOKUP(B6,RMS!B:E,4,FALSE)</f>
        <v>123227.047612821</v>
      </c>
      <c r="K6" s="22">
        <f>E6-I6</f>
        <v>-2.168859828991117</v>
      </c>
      <c r="L6" s="22">
        <f t="shared" si="2"/>
        <v>-1.1282098421361297E-4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44102.181199999999</v>
      </c>
      <c r="F7" s="25">
        <f>VLOOKUP(C7,RA!B11:I42,8,0)</f>
        <v>10245.904</v>
      </c>
      <c r="G7" s="16">
        <f t="shared" si="0"/>
        <v>33856.277199999997</v>
      </c>
      <c r="H7" s="27">
        <f>RA!J11</f>
        <v>23.232193331970599</v>
      </c>
      <c r="I7" s="20">
        <f>VLOOKUP(B7,RMS!B:D,3,FALSE)</f>
        <v>44102.215057264999</v>
      </c>
      <c r="J7" s="21">
        <f>VLOOKUP(B7,RMS!B:E,4,FALSE)</f>
        <v>33856.276910256398</v>
      </c>
      <c r="K7" s="22">
        <f t="shared" si="1"/>
        <v>-3.385726499982411E-2</v>
      </c>
      <c r="L7" s="22">
        <f t="shared" si="2"/>
        <v>2.8974359884159639E-4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107833.4979</v>
      </c>
      <c r="F8" s="25">
        <f>VLOOKUP(C8,RA!B12:I43,8,0)</f>
        <v>17510.051800000001</v>
      </c>
      <c r="G8" s="16">
        <f t="shared" si="0"/>
        <v>90323.446100000001</v>
      </c>
      <c r="H8" s="27">
        <f>RA!J12</f>
        <v>16.238044894210901</v>
      </c>
      <c r="I8" s="20">
        <f>VLOOKUP(B8,RMS!B:D,3,FALSE)</f>
        <v>107833.50801709401</v>
      </c>
      <c r="J8" s="21">
        <f>VLOOKUP(B8,RMS!B:E,4,FALSE)</f>
        <v>90323.447230769205</v>
      </c>
      <c r="K8" s="22">
        <f t="shared" si="1"/>
        <v>-1.0117094003362581E-2</v>
      </c>
      <c r="L8" s="22">
        <f t="shared" si="2"/>
        <v>-1.1307692038826644E-3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316137.34639999998</v>
      </c>
      <c r="F9" s="25">
        <f>VLOOKUP(C9,RA!B13:I44,8,0)</f>
        <v>63798.203800000003</v>
      </c>
      <c r="G9" s="16">
        <f t="shared" si="0"/>
        <v>252339.14259999996</v>
      </c>
      <c r="H9" s="27">
        <f>RA!J13</f>
        <v>20.1805337226048</v>
      </c>
      <c r="I9" s="20">
        <f>VLOOKUP(B9,RMS!B:D,3,FALSE)</f>
        <v>316137.603102564</v>
      </c>
      <c r="J9" s="21">
        <f>VLOOKUP(B9,RMS!B:E,4,FALSE)</f>
        <v>252339.14197264999</v>
      </c>
      <c r="K9" s="22">
        <f t="shared" si="1"/>
        <v>-0.2567025640164502</v>
      </c>
      <c r="L9" s="22">
        <f t="shared" si="2"/>
        <v>6.2734997482039034E-4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142889.21650000001</v>
      </c>
      <c r="F10" s="25">
        <f>VLOOKUP(C10,RA!B14:I45,8,0)</f>
        <v>25250.2474</v>
      </c>
      <c r="G10" s="16">
        <f t="shared" si="0"/>
        <v>117638.96910000002</v>
      </c>
      <c r="H10" s="27">
        <f>RA!J14</f>
        <v>17.6712057204121</v>
      </c>
      <c r="I10" s="20">
        <f>VLOOKUP(B10,RMS!B:D,3,FALSE)</f>
        <v>142889.24227863201</v>
      </c>
      <c r="J10" s="21">
        <f>VLOOKUP(B10,RMS!B:E,4,FALSE)</f>
        <v>117638.968706838</v>
      </c>
      <c r="K10" s="22">
        <f t="shared" si="1"/>
        <v>-2.5778631999855861E-2</v>
      </c>
      <c r="L10" s="22">
        <f t="shared" si="2"/>
        <v>3.9316201582551003E-4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105550.841</v>
      </c>
      <c r="F11" s="25">
        <f>VLOOKUP(C11,RA!B15:I46,8,0)</f>
        <v>18127.4077</v>
      </c>
      <c r="G11" s="16">
        <f t="shared" si="0"/>
        <v>87423.433300000004</v>
      </c>
      <c r="H11" s="27">
        <f>RA!J15</f>
        <v>17.1741006781746</v>
      </c>
      <c r="I11" s="20">
        <f>VLOOKUP(B11,RMS!B:D,3,FALSE)</f>
        <v>105550.993317949</v>
      </c>
      <c r="J11" s="21">
        <f>VLOOKUP(B11,RMS!B:E,4,FALSE)</f>
        <v>87423.433044444406</v>
      </c>
      <c r="K11" s="22">
        <f t="shared" si="1"/>
        <v>-0.15231794900319073</v>
      </c>
      <c r="L11" s="22">
        <f t="shared" si="2"/>
        <v>2.5555559841450304E-4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775934.81079999998</v>
      </c>
      <c r="F12" s="25">
        <f>VLOOKUP(C12,RA!B16:I47,8,0)</f>
        <v>46684.546999999999</v>
      </c>
      <c r="G12" s="16">
        <f t="shared" si="0"/>
        <v>729250.26379999996</v>
      </c>
      <c r="H12" s="27">
        <f>RA!J16</f>
        <v>6.0165553020965197</v>
      </c>
      <c r="I12" s="20">
        <f>VLOOKUP(B12,RMS!B:D,3,FALSE)</f>
        <v>775934.20485470095</v>
      </c>
      <c r="J12" s="21">
        <f>VLOOKUP(B12,RMS!B:E,4,FALSE)</f>
        <v>729250.264905983</v>
      </c>
      <c r="K12" s="22">
        <f t="shared" si="1"/>
        <v>0.6059452990302816</v>
      </c>
      <c r="L12" s="22">
        <f t="shared" si="2"/>
        <v>-1.105983043089509E-3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411614.23050000001</v>
      </c>
      <c r="F13" s="25">
        <f>VLOOKUP(C13,RA!B17:I48,8,0)</f>
        <v>49123.974199999997</v>
      </c>
      <c r="G13" s="16">
        <f t="shared" si="0"/>
        <v>362490.25630000001</v>
      </c>
      <c r="H13" s="27">
        <f>RA!J17</f>
        <v>11.9344693550385</v>
      </c>
      <c r="I13" s="20">
        <f>VLOOKUP(B13,RMS!B:D,3,FALSE)</f>
        <v>411614.10223675199</v>
      </c>
      <c r="J13" s="21">
        <f>VLOOKUP(B13,RMS!B:E,4,FALSE)</f>
        <v>362490.255507692</v>
      </c>
      <c r="K13" s="22">
        <f t="shared" si="1"/>
        <v>0.12826324801426381</v>
      </c>
      <c r="L13" s="22">
        <f t="shared" si="2"/>
        <v>7.9230801202356815E-4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1934740.439</v>
      </c>
      <c r="F14" s="25">
        <f>VLOOKUP(C14,RA!B18:I49,8,0)</f>
        <v>317724.38419999997</v>
      </c>
      <c r="G14" s="16">
        <f t="shared" si="0"/>
        <v>1617016.0548</v>
      </c>
      <c r="H14" s="27">
        <f>RA!J18</f>
        <v>16.4220676735439</v>
      </c>
      <c r="I14" s="20">
        <f>VLOOKUP(B14,RMS!B:D,3,FALSE)</f>
        <v>1934740.25678478</v>
      </c>
      <c r="J14" s="21">
        <f>VLOOKUP(B14,RMS!B:E,4,FALSE)</f>
        <v>1617016.05365664</v>
      </c>
      <c r="K14" s="22">
        <f t="shared" si="1"/>
        <v>0.18221522006206214</v>
      </c>
      <c r="L14" s="22">
        <f t="shared" si="2"/>
        <v>1.1433600448071957E-3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507591.22409999999</v>
      </c>
      <c r="F15" s="25">
        <f>VLOOKUP(C15,RA!B19:I50,8,0)</f>
        <v>33367.380599999997</v>
      </c>
      <c r="G15" s="16">
        <f t="shared" si="0"/>
        <v>474223.84350000002</v>
      </c>
      <c r="H15" s="27">
        <f>RA!J19</f>
        <v>6.5736716900815297</v>
      </c>
      <c r="I15" s="20">
        <f>VLOOKUP(B15,RMS!B:D,3,FALSE)</f>
        <v>507591.26838632498</v>
      </c>
      <c r="J15" s="21">
        <f>VLOOKUP(B15,RMS!B:E,4,FALSE)</f>
        <v>474223.84314188</v>
      </c>
      <c r="K15" s="22">
        <f t="shared" si="1"/>
        <v>-4.4286324991844594E-2</v>
      </c>
      <c r="L15" s="22">
        <f t="shared" si="2"/>
        <v>3.5812001442536712E-4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866951.75820000004</v>
      </c>
      <c r="F16" s="25">
        <f>VLOOKUP(C16,RA!B20:I51,8,0)</f>
        <v>85043.128200000006</v>
      </c>
      <c r="G16" s="16">
        <f t="shared" si="0"/>
        <v>781908.63</v>
      </c>
      <c r="H16" s="27">
        <f>RA!J20</f>
        <v>9.8094418052245391</v>
      </c>
      <c r="I16" s="20">
        <f>VLOOKUP(B16,RMS!B:D,3,FALSE)</f>
        <v>866951.90079999994</v>
      </c>
      <c r="J16" s="21">
        <f>VLOOKUP(B16,RMS!B:E,4,FALSE)</f>
        <v>781908.63</v>
      </c>
      <c r="K16" s="22">
        <f t="shared" si="1"/>
        <v>-0.14259999990463257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333690.70120000001</v>
      </c>
      <c r="F17" s="25">
        <f>VLOOKUP(C17,RA!B21:I52,8,0)</f>
        <v>44866.584300000002</v>
      </c>
      <c r="G17" s="16">
        <f t="shared" si="0"/>
        <v>288824.11690000002</v>
      </c>
      <c r="H17" s="27">
        <f>RA!J21</f>
        <v>13.4455602564451</v>
      </c>
      <c r="I17" s="20">
        <f>VLOOKUP(B17,RMS!B:D,3,FALSE)</f>
        <v>333690.777684381</v>
      </c>
      <c r="J17" s="21">
        <f>VLOOKUP(B17,RMS!B:E,4,FALSE)</f>
        <v>288824.11672140501</v>
      </c>
      <c r="K17" s="22">
        <f t="shared" si="1"/>
        <v>-7.6484380988404155E-2</v>
      </c>
      <c r="L17" s="22">
        <f t="shared" si="2"/>
        <v>1.7859501531347632E-4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1259322.0194999999</v>
      </c>
      <c r="F18" s="25">
        <f>VLOOKUP(C18,RA!B22:I53,8,0)</f>
        <v>52223.815300000002</v>
      </c>
      <c r="G18" s="16">
        <f t="shared" si="0"/>
        <v>1207098.2042</v>
      </c>
      <c r="H18" s="27">
        <f>RA!J22</f>
        <v>4.1469786513170703</v>
      </c>
      <c r="I18" s="20">
        <f>VLOOKUP(B18,RMS!B:D,3,FALSE)</f>
        <v>1259323.20326667</v>
      </c>
      <c r="J18" s="21">
        <f>VLOOKUP(B18,RMS!B:E,4,FALSE)</f>
        <v>1207098.1943999999</v>
      </c>
      <c r="K18" s="22">
        <f t="shared" si="1"/>
        <v>-1.1837666700594127</v>
      </c>
      <c r="L18" s="22">
        <f t="shared" si="2"/>
        <v>9.8000001162290573E-3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2706643.6965000001</v>
      </c>
      <c r="F19" s="25">
        <f>VLOOKUP(C19,RA!B23:I54,8,0)</f>
        <v>142154.68909999999</v>
      </c>
      <c r="G19" s="16">
        <f t="shared" si="0"/>
        <v>2564489.0074</v>
      </c>
      <c r="H19" s="27">
        <f>RA!J23</f>
        <v>5.2520651049793603</v>
      </c>
      <c r="I19" s="20">
        <f>VLOOKUP(B19,RMS!B:D,3,FALSE)</f>
        <v>2706645.35337521</v>
      </c>
      <c r="J19" s="21">
        <f>VLOOKUP(B19,RMS!B:E,4,FALSE)</f>
        <v>2564489.0424265</v>
      </c>
      <c r="K19" s="22">
        <f t="shared" si="1"/>
        <v>-1.6568752098828554</v>
      </c>
      <c r="L19" s="22">
        <f t="shared" si="2"/>
        <v>-3.5026500001549721E-2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245544.29269999999</v>
      </c>
      <c r="F20" s="25">
        <f>VLOOKUP(C20,RA!B24:I55,8,0)</f>
        <v>44242.690399999999</v>
      </c>
      <c r="G20" s="16">
        <f t="shared" si="0"/>
        <v>201301.6023</v>
      </c>
      <c r="H20" s="27">
        <f>RA!J24</f>
        <v>18.018211669067199</v>
      </c>
      <c r="I20" s="20">
        <f>VLOOKUP(B20,RMS!B:D,3,FALSE)</f>
        <v>245544.28829837401</v>
      </c>
      <c r="J20" s="21">
        <f>VLOOKUP(B20,RMS!B:E,4,FALSE)</f>
        <v>201301.593758976</v>
      </c>
      <c r="K20" s="22">
        <f t="shared" si="1"/>
        <v>4.4016259780619293E-3</v>
      </c>
      <c r="L20" s="22">
        <f t="shared" si="2"/>
        <v>8.5410239989869297E-3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246587.7856</v>
      </c>
      <c r="F21" s="25">
        <f>VLOOKUP(C21,RA!B25:I56,8,0)</f>
        <v>20696.056400000001</v>
      </c>
      <c r="G21" s="16">
        <f t="shared" si="0"/>
        <v>225891.7292</v>
      </c>
      <c r="H21" s="27">
        <f>RA!J25</f>
        <v>8.3929771094063508</v>
      </c>
      <c r="I21" s="20">
        <f>VLOOKUP(B21,RMS!B:D,3,FALSE)</f>
        <v>246587.78494505701</v>
      </c>
      <c r="J21" s="21">
        <f>VLOOKUP(B21,RMS!B:E,4,FALSE)</f>
        <v>225891.73058632799</v>
      </c>
      <c r="K21" s="22">
        <f t="shared" si="1"/>
        <v>6.5494299633428454E-4</v>
      </c>
      <c r="L21" s="22">
        <f t="shared" si="2"/>
        <v>-1.3863279891666025E-3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573594.61159999995</v>
      </c>
      <c r="F22" s="25">
        <f>VLOOKUP(C22,RA!B26:I57,8,0)</f>
        <v>160135.02230000001</v>
      </c>
      <c r="G22" s="16">
        <f t="shared" si="0"/>
        <v>413459.58929999993</v>
      </c>
      <c r="H22" s="27">
        <f>RA!J26</f>
        <v>27.9178045019138</v>
      </c>
      <c r="I22" s="20">
        <f>VLOOKUP(B22,RMS!B:D,3,FALSE)</f>
        <v>573594.62562570896</v>
      </c>
      <c r="J22" s="21">
        <f>VLOOKUP(B22,RMS!B:E,4,FALSE)</f>
        <v>413459.55530797102</v>
      </c>
      <c r="K22" s="22">
        <f t="shared" si="1"/>
        <v>-1.4025709009729326E-2</v>
      </c>
      <c r="L22" s="22">
        <f t="shared" si="2"/>
        <v>3.3992028911598027E-2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249479.6292</v>
      </c>
      <c r="F23" s="25">
        <f>VLOOKUP(C23,RA!B27:I58,8,0)</f>
        <v>69705.230100000001</v>
      </c>
      <c r="G23" s="16">
        <f t="shared" si="0"/>
        <v>179774.39909999998</v>
      </c>
      <c r="H23" s="27">
        <f>RA!J27</f>
        <v>27.940249199312198</v>
      </c>
      <c r="I23" s="20">
        <f>VLOOKUP(B23,RMS!B:D,3,FALSE)</f>
        <v>249479.53824968601</v>
      </c>
      <c r="J23" s="21">
        <f>VLOOKUP(B23,RMS!B:E,4,FALSE)</f>
        <v>179774.41153380499</v>
      </c>
      <c r="K23" s="22">
        <f t="shared" si="1"/>
        <v>9.0950313984649256E-2</v>
      </c>
      <c r="L23" s="22">
        <f t="shared" si="2"/>
        <v>-1.2433805008186027E-2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794314.09510000004</v>
      </c>
      <c r="F24" s="25">
        <f>VLOOKUP(C24,RA!B28:I59,8,0)</f>
        <v>42186.533900000002</v>
      </c>
      <c r="G24" s="16">
        <f t="shared" si="0"/>
        <v>752127.5612</v>
      </c>
      <c r="H24" s="27">
        <f>RA!J28</f>
        <v>5.3110644970600598</v>
      </c>
      <c r="I24" s="20">
        <f>VLOOKUP(B24,RMS!B:D,3,FALSE)</f>
        <v>794314.09440531</v>
      </c>
      <c r="J24" s="21">
        <f>VLOOKUP(B24,RMS!B:E,4,FALSE)</f>
        <v>752127.55564159295</v>
      </c>
      <c r="K24" s="22">
        <f t="shared" si="1"/>
        <v>6.9469003938138485E-4</v>
      </c>
      <c r="L24" s="22">
        <f t="shared" si="2"/>
        <v>5.5584070505574346E-3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519344.1202</v>
      </c>
      <c r="F25" s="25">
        <f>VLOOKUP(C25,RA!B29:I60,8,0)</f>
        <v>84471.751600000003</v>
      </c>
      <c r="G25" s="16">
        <f t="shared" si="0"/>
        <v>434872.36859999999</v>
      </c>
      <c r="H25" s="27">
        <f>RA!J29</f>
        <v>16.265082883285501</v>
      </c>
      <c r="I25" s="20">
        <f>VLOOKUP(B25,RMS!B:D,3,FALSE)</f>
        <v>519344.12063805299</v>
      </c>
      <c r="J25" s="21">
        <f>VLOOKUP(B25,RMS!B:E,4,FALSE)</f>
        <v>434872.34976522002</v>
      </c>
      <c r="K25" s="22">
        <f t="shared" si="1"/>
        <v>-4.3805298628285527E-4</v>
      </c>
      <c r="L25" s="22">
        <f t="shared" si="2"/>
        <v>1.8834779970347881E-2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973729.34120000002</v>
      </c>
      <c r="F26" s="25">
        <f>VLOOKUP(C26,RA!B30:I61,8,0)</f>
        <v>132073.4057</v>
      </c>
      <c r="G26" s="16">
        <f t="shared" si="0"/>
        <v>841655.93550000002</v>
      </c>
      <c r="H26" s="27">
        <f>RA!J30</f>
        <v>13.5636670388546</v>
      </c>
      <c r="I26" s="20">
        <f>VLOOKUP(B26,RMS!B:D,3,FALSE)</f>
        <v>973729.39790708001</v>
      </c>
      <c r="J26" s="21">
        <f>VLOOKUP(B26,RMS!B:E,4,FALSE)</f>
        <v>841655.920314349</v>
      </c>
      <c r="K26" s="22">
        <f t="shared" si="1"/>
        <v>-5.6707079987972975E-2</v>
      </c>
      <c r="L26" s="22">
        <f t="shared" si="2"/>
        <v>1.5185651020146906E-2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772179.85160000005</v>
      </c>
      <c r="F27" s="25">
        <f>VLOOKUP(C27,RA!B31:I62,8,0)</f>
        <v>31463.637599999998</v>
      </c>
      <c r="G27" s="16">
        <f t="shared" si="0"/>
        <v>740716.21400000004</v>
      </c>
      <c r="H27" s="27">
        <f>RA!J31</f>
        <v>4.0746514603826496</v>
      </c>
      <c r="I27" s="20">
        <f>VLOOKUP(B27,RMS!B:D,3,FALSE)</f>
        <v>772179.80807433603</v>
      </c>
      <c r="J27" s="21">
        <f>VLOOKUP(B27,RMS!B:E,4,FALSE)</f>
        <v>740716.24549646</v>
      </c>
      <c r="K27" s="22">
        <f t="shared" si="1"/>
        <v>4.3525664019398391E-2</v>
      </c>
      <c r="L27" s="22">
        <f t="shared" si="2"/>
        <v>-3.1496459967456758E-2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111701.58620000001</v>
      </c>
      <c r="F28" s="25">
        <f>VLOOKUP(C28,RA!B32:I63,8,0)</f>
        <v>31293.8871</v>
      </c>
      <c r="G28" s="16">
        <f t="shared" si="0"/>
        <v>80407.699099999998</v>
      </c>
      <c r="H28" s="27">
        <f>RA!J32</f>
        <v>28.0156156815614</v>
      </c>
      <c r="I28" s="20">
        <f>VLOOKUP(B28,RMS!B:D,3,FALSE)</f>
        <v>111701.53957518299</v>
      </c>
      <c r="J28" s="21">
        <f>VLOOKUP(B28,RMS!B:E,4,FALSE)</f>
        <v>80407.701929798306</v>
      </c>
      <c r="K28" s="22">
        <f t="shared" si="1"/>
        <v>4.6624817012343556E-2</v>
      </c>
      <c r="L28" s="22">
        <f t="shared" si="2"/>
        <v>-2.8297983080847189E-3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134085.5048</v>
      </c>
      <c r="F30" s="25">
        <f>VLOOKUP(C30,RA!B34:I66,8,0)</f>
        <v>19391.518199999999</v>
      </c>
      <c r="G30" s="16">
        <f t="shared" si="0"/>
        <v>114693.9866</v>
      </c>
      <c r="H30" s="27">
        <f>RA!J34</f>
        <v>0</v>
      </c>
      <c r="I30" s="20">
        <f>VLOOKUP(B30,RMS!B:D,3,FALSE)</f>
        <v>134085.50589999999</v>
      </c>
      <c r="J30" s="21">
        <f>VLOOKUP(B30,RMS!B:E,4,FALSE)</f>
        <v>114693.9899</v>
      </c>
      <c r="K30" s="22">
        <f t="shared" si="1"/>
        <v>-1.0999999940395355E-3</v>
      </c>
      <c r="L30" s="22">
        <f t="shared" si="2"/>
        <v>-3.2999999966705218E-3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94413.75</v>
      </c>
      <c r="F31" s="25">
        <f>VLOOKUP(C31,RA!B35:I67,8,0)</f>
        <v>2912.52</v>
      </c>
      <c r="G31" s="16">
        <f t="shared" si="0"/>
        <v>91501.23</v>
      </c>
      <c r="H31" s="27">
        <f>RA!J35</f>
        <v>14.4620540668614</v>
      </c>
      <c r="I31" s="20">
        <f>VLOOKUP(B31,RMS!B:D,3,FALSE)</f>
        <v>94413.75</v>
      </c>
      <c r="J31" s="21">
        <f>VLOOKUP(B31,RMS!B:E,4,FALSE)</f>
        <v>91501.23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215421.38</v>
      </c>
      <c r="F32" s="25">
        <f>VLOOKUP(C32,RA!B34:I67,8,0)</f>
        <v>-21887.51</v>
      </c>
      <c r="G32" s="16">
        <f t="shared" si="0"/>
        <v>237308.89</v>
      </c>
      <c r="H32" s="27">
        <f>RA!J35</f>
        <v>14.4620540668614</v>
      </c>
      <c r="I32" s="20">
        <f>VLOOKUP(B32,RMS!B:D,3,FALSE)</f>
        <v>215421.38</v>
      </c>
      <c r="J32" s="21">
        <f>VLOOKUP(B32,RMS!B:E,4,FALSE)</f>
        <v>237308.89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99417.2</v>
      </c>
      <c r="F33" s="25">
        <f>VLOOKUP(C33,RA!B34:I68,8,0)</f>
        <v>-4287.16</v>
      </c>
      <c r="G33" s="16">
        <f t="shared" si="0"/>
        <v>103704.36</v>
      </c>
      <c r="H33" s="27">
        <f>RA!J34</f>
        <v>0</v>
      </c>
      <c r="I33" s="20">
        <f>VLOOKUP(B33,RMS!B:D,3,FALSE)</f>
        <v>99417.2</v>
      </c>
      <c r="J33" s="21">
        <f>VLOOKUP(B33,RMS!B:E,4,FALSE)</f>
        <v>103704.36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160295.85</v>
      </c>
      <c r="F34" s="25">
        <f>VLOOKUP(C34,RA!B35:I69,8,0)</f>
        <v>-21969.29</v>
      </c>
      <c r="G34" s="16">
        <f t="shared" si="0"/>
        <v>182265.14</v>
      </c>
      <c r="H34" s="27">
        <f>RA!J35</f>
        <v>14.4620540668614</v>
      </c>
      <c r="I34" s="20">
        <f>VLOOKUP(B34,RMS!B:D,3,FALSE)</f>
        <v>160295.85</v>
      </c>
      <c r="J34" s="21">
        <f>VLOOKUP(B34,RMS!B:E,4,FALSE)</f>
        <v>182265.14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3.0848472812487602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155308.54740000001</v>
      </c>
      <c r="F36" s="25">
        <f>VLOOKUP(C36,RA!B8:I70,8,0)</f>
        <v>9619.3937999999998</v>
      </c>
      <c r="G36" s="16">
        <f t="shared" si="0"/>
        <v>145689.15360000002</v>
      </c>
      <c r="H36" s="27">
        <f>RA!J36</f>
        <v>3.0848472812487602</v>
      </c>
      <c r="I36" s="20">
        <f>VLOOKUP(B36,RMS!B:D,3,FALSE)</f>
        <v>155308.547008547</v>
      </c>
      <c r="J36" s="21">
        <f>VLOOKUP(B36,RMS!B:E,4,FALSE)</f>
        <v>145689.15384615399</v>
      </c>
      <c r="K36" s="22">
        <f t="shared" si="1"/>
        <v>3.9145300979726017E-4</v>
      </c>
      <c r="L36" s="22">
        <f t="shared" si="2"/>
        <v>-2.4615396978333592E-4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281115.99200000003</v>
      </c>
      <c r="F37" s="25">
        <f>VLOOKUP(C37,RA!B8:I71,8,0)</f>
        <v>17524.368999999999</v>
      </c>
      <c r="G37" s="16">
        <f t="shared" si="0"/>
        <v>263591.62300000002</v>
      </c>
      <c r="H37" s="27">
        <f>RA!J37</f>
        <v>-10.1603239195664</v>
      </c>
      <c r="I37" s="20">
        <f>VLOOKUP(B37,RMS!B:D,3,FALSE)</f>
        <v>281115.98692991497</v>
      </c>
      <c r="J37" s="21">
        <f>VLOOKUP(B37,RMS!B:E,4,FALSE)</f>
        <v>263591.624558974</v>
      </c>
      <c r="K37" s="22">
        <f t="shared" si="1"/>
        <v>5.0700850551947951E-3</v>
      </c>
      <c r="L37" s="22">
        <f t="shared" si="2"/>
        <v>-1.5589739778079093E-3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59431.63</v>
      </c>
      <c r="F38" s="25">
        <f>VLOOKUP(C38,RA!B9:I72,8,0)</f>
        <v>-4691.05</v>
      </c>
      <c r="G38" s="16">
        <f t="shared" si="0"/>
        <v>64122.68</v>
      </c>
      <c r="H38" s="27">
        <f>RA!J38</f>
        <v>-4.3122920379974499</v>
      </c>
      <c r="I38" s="20">
        <f>VLOOKUP(B38,RMS!B:D,3,FALSE)</f>
        <v>59431.63</v>
      </c>
      <c r="J38" s="21">
        <f>VLOOKUP(B38,RMS!B:E,4,FALSE)</f>
        <v>64122.68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50717.120000000003</v>
      </c>
      <c r="F39" s="25">
        <f>VLOOKUP(C39,RA!B10:I73,8,0)</f>
        <v>7035.86</v>
      </c>
      <c r="G39" s="16">
        <f t="shared" si="0"/>
        <v>43681.26</v>
      </c>
      <c r="H39" s="27">
        <f>RA!J39</f>
        <v>-13.705463990490101</v>
      </c>
      <c r="I39" s="20">
        <f>VLOOKUP(B39,RMS!B:D,3,FALSE)</f>
        <v>50717.120000000003</v>
      </c>
      <c r="J39" s="21">
        <f>VLOOKUP(B39,RMS!B:E,4,FALSE)</f>
        <v>43681.26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22198.124899999999</v>
      </c>
      <c r="F40" s="25">
        <f>VLOOKUP(C40,RA!B8:I74,8,0)</f>
        <v>3792.6783999999998</v>
      </c>
      <c r="G40" s="16">
        <f t="shared" si="0"/>
        <v>18405.446499999998</v>
      </c>
      <c r="H40" s="27">
        <f>RA!J40</f>
        <v>0</v>
      </c>
      <c r="I40" s="20">
        <f>VLOOKUP(B40,RMS!B:D,3,FALSE)</f>
        <v>22198.124952726699</v>
      </c>
      <c r="J40" s="21">
        <f>VLOOKUP(B40,RMS!B:E,4,FALSE)</f>
        <v>18405.447076620501</v>
      </c>
      <c r="K40" s="22">
        <f t="shared" si="1"/>
        <v>-5.2726700232597068E-5</v>
      </c>
      <c r="L40" s="22">
        <f t="shared" si="2"/>
        <v>-5.7662050312501378E-4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16068277.360400001</v>
      </c>
      <c r="E7" s="68">
        <v>18186747.758499999</v>
      </c>
      <c r="F7" s="69">
        <v>88.351571010765895</v>
      </c>
      <c r="G7" s="68">
        <v>16569154.988299999</v>
      </c>
      <c r="H7" s="69">
        <v>-3.0229521556994499</v>
      </c>
      <c r="I7" s="68">
        <v>1736652.8999000001</v>
      </c>
      <c r="J7" s="69">
        <v>10.807959440505799</v>
      </c>
      <c r="K7" s="68">
        <v>1785709.1731</v>
      </c>
      <c r="L7" s="69">
        <v>10.777309852922199</v>
      </c>
      <c r="M7" s="69">
        <v>-2.7471591644924999E-2</v>
      </c>
      <c r="N7" s="68">
        <v>136760263.62400001</v>
      </c>
      <c r="O7" s="68">
        <v>4294460506.4330001</v>
      </c>
      <c r="P7" s="68">
        <v>901759</v>
      </c>
      <c r="Q7" s="68">
        <v>915743</v>
      </c>
      <c r="R7" s="69">
        <v>-1.5270659999584999</v>
      </c>
      <c r="S7" s="68">
        <v>17.818815626348101</v>
      </c>
      <c r="T7" s="68">
        <v>17.5993239245072</v>
      </c>
      <c r="U7" s="70">
        <v>1.2317973677010301</v>
      </c>
      <c r="V7" s="58"/>
      <c r="W7" s="58"/>
    </row>
    <row r="8" spans="1:23" ht="14.25" thickBot="1" x14ac:dyDescent="0.2">
      <c r="A8" s="55">
        <v>42193</v>
      </c>
      <c r="B8" s="45" t="s">
        <v>6</v>
      </c>
      <c r="C8" s="46"/>
      <c r="D8" s="71">
        <v>516369.45130000002</v>
      </c>
      <c r="E8" s="71">
        <v>704927.17980000004</v>
      </c>
      <c r="F8" s="72">
        <v>73.251460022651301</v>
      </c>
      <c r="G8" s="71">
        <v>644361.52480000001</v>
      </c>
      <c r="H8" s="72">
        <v>-19.863394782878601</v>
      </c>
      <c r="I8" s="71">
        <v>136403.0828</v>
      </c>
      <c r="J8" s="72">
        <v>26.415792502169701</v>
      </c>
      <c r="K8" s="71">
        <v>134275.11790000001</v>
      </c>
      <c r="L8" s="72">
        <v>20.838475410473499</v>
      </c>
      <c r="M8" s="72">
        <v>1.5847797665572001E-2</v>
      </c>
      <c r="N8" s="71">
        <v>4567378.0426000003</v>
      </c>
      <c r="O8" s="71">
        <v>155719540.3538</v>
      </c>
      <c r="P8" s="71">
        <v>23438</v>
      </c>
      <c r="Q8" s="71">
        <v>23841</v>
      </c>
      <c r="R8" s="72">
        <v>-1.69036533702446</v>
      </c>
      <c r="S8" s="71">
        <v>22.0312932545439</v>
      </c>
      <c r="T8" s="71">
        <v>22.035231970135499</v>
      </c>
      <c r="U8" s="73">
        <v>-1.7877822904327999E-2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110896.0061</v>
      </c>
      <c r="E9" s="71">
        <v>137098.90549999999</v>
      </c>
      <c r="F9" s="72">
        <v>80.887594029698505</v>
      </c>
      <c r="G9" s="71">
        <v>119334.7484</v>
      </c>
      <c r="H9" s="72">
        <v>-7.0714879053618498</v>
      </c>
      <c r="I9" s="71">
        <v>24517.4748</v>
      </c>
      <c r="J9" s="72">
        <v>22.108528216869701</v>
      </c>
      <c r="K9" s="71">
        <v>26188.556499999999</v>
      </c>
      <c r="L9" s="72">
        <v>21.945457505988301</v>
      </c>
      <c r="M9" s="72">
        <v>-6.3809614707094994E-2</v>
      </c>
      <c r="N9" s="71">
        <v>1030472.3196</v>
      </c>
      <c r="O9" s="71">
        <v>24588288.382800002</v>
      </c>
      <c r="P9" s="71">
        <v>5804</v>
      </c>
      <c r="Q9" s="71">
        <v>5790</v>
      </c>
      <c r="R9" s="72">
        <v>0.24179620034541199</v>
      </c>
      <c r="S9" s="71">
        <v>19.106823931771199</v>
      </c>
      <c r="T9" s="71">
        <v>19.121983160621799</v>
      </c>
      <c r="U9" s="73">
        <v>-7.9339344438946996E-2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169129.52770000001</v>
      </c>
      <c r="E10" s="71">
        <v>211211.32860000001</v>
      </c>
      <c r="F10" s="72">
        <v>80.075973585822098</v>
      </c>
      <c r="G10" s="71">
        <v>180131.3297</v>
      </c>
      <c r="H10" s="72">
        <v>-6.1076560187075799</v>
      </c>
      <c r="I10" s="71">
        <v>45902.480199999998</v>
      </c>
      <c r="J10" s="72">
        <v>27.140429482793401</v>
      </c>
      <c r="K10" s="71">
        <v>48311.304300000003</v>
      </c>
      <c r="L10" s="72">
        <v>26.8200453416183</v>
      </c>
      <c r="M10" s="72">
        <v>-4.9860465058899003E-2</v>
      </c>
      <c r="N10" s="71">
        <v>1353480.9791000001</v>
      </c>
      <c r="O10" s="71">
        <v>40334174.421499997</v>
      </c>
      <c r="P10" s="71">
        <v>88124</v>
      </c>
      <c r="Q10" s="71">
        <v>89366</v>
      </c>
      <c r="R10" s="72">
        <v>-1.38979030056173</v>
      </c>
      <c r="S10" s="71">
        <v>1.91922209273297</v>
      </c>
      <c r="T10" s="71">
        <v>1.9980295828391099</v>
      </c>
      <c r="U10" s="73">
        <v>-4.1062204527836901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44102.181199999999</v>
      </c>
      <c r="E11" s="71">
        <v>68773.020900000003</v>
      </c>
      <c r="F11" s="72">
        <v>64.127154257375395</v>
      </c>
      <c r="G11" s="71">
        <v>62507.003499999999</v>
      </c>
      <c r="H11" s="72">
        <v>-29.444416256492001</v>
      </c>
      <c r="I11" s="71">
        <v>10245.904</v>
      </c>
      <c r="J11" s="72">
        <v>23.232193331970599</v>
      </c>
      <c r="K11" s="71">
        <v>12979.382100000001</v>
      </c>
      <c r="L11" s="72">
        <v>20.764684552507799</v>
      </c>
      <c r="M11" s="72">
        <v>-0.210601558605783</v>
      </c>
      <c r="N11" s="71">
        <v>431784.0527</v>
      </c>
      <c r="O11" s="71">
        <v>13327587.327400001</v>
      </c>
      <c r="P11" s="71">
        <v>2304</v>
      </c>
      <c r="Q11" s="71">
        <v>2375</v>
      </c>
      <c r="R11" s="72">
        <v>-2.9894736842105298</v>
      </c>
      <c r="S11" s="71">
        <v>19.141571701388902</v>
      </c>
      <c r="T11" s="71">
        <v>18.966295284210499</v>
      </c>
      <c r="U11" s="73">
        <v>0.91568456296429301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107833.4979</v>
      </c>
      <c r="E12" s="71">
        <v>189619.81690000001</v>
      </c>
      <c r="F12" s="72">
        <v>56.868263909814999</v>
      </c>
      <c r="G12" s="71">
        <v>185632.2928</v>
      </c>
      <c r="H12" s="72">
        <v>-41.910162141788703</v>
      </c>
      <c r="I12" s="71">
        <v>17510.051800000001</v>
      </c>
      <c r="J12" s="72">
        <v>16.238044894210901</v>
      </c>
      <c r="K12" s="71">
        <v>39977.914499999999</v>
      </c>
      <c r="L12" s="72">
        <v>21.536077531010299</v>
      </c>
      <c r="M12" s="72">
        <v>-0.56200687256960302</v>
      </c>
      <c r="N12" s="71">
        <v>1171032.1651000001</v>
      </c>
      <c r="O12" s="71">
        <v>47848094.347400002</v>
      </c>
      <c r="P12" s="71">
        <v>1400</v>
      </c>
      <c r="Q12" s="71">
        <v>1489</v>
      </c>
      <c r="R12" s="72">
        <v>-5.9771658831430496</v>
      </c>
      <c r="S12" s="71">
        <v>77.023927071428602</v>
      </c>
      <c r="T12" s="71">
        <v>77.921448488918699</v>
      </c>
      <c r="U12" s="73">
        <v>-1.16525013929483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316137.34639999998</v>
      </c>
      <c r="E13" s="71">
        <v>361705.97899999999</v>
      </c>
      <c r="F13" s="72">
        <v>87.401747483969601</v>
      </c>
      <c r="G13" s="71">
        <v>326361.5711</v>
      </c>
      <c r="H13" s="72">
        <v>-3.1327906240735599</v>
      </c>
      <c r="I13" s="71">
        <v>63798.203800000003</v>
      </c>
      <c r="J13" s="72">
        <v>20.1805337226048</v>
      </c>
      <c r="K13" s="71">
        <v>80291.715700000001</v>
      </c>
      <c r="L13" s="72">
        <v>24.602074144139301</v>
      </c>
      <c r="M13" s="72">
        <v>-0.20541984632170501</v>
      </c>
      <c r="N13" s="71">
        <v>2293013.8892999999</v>
      </c>
      <c r="O13" s="71">
        <v>70561862.616999999</v>
      </c>
      <c r="P13" s="71">
        <v>10153</v>
      </c>
      <c r="Q13" s="71">
        <v>10339</v>
      </c>
      <c r="R13" s="72">
        <v>-1.7990134442402601</v>
      </c>
      <c r="S13" s="71">
        <v>31.137333438392599</v>
      </c>
      <c r="T13" s="71">
        <v>31.732978556920401</v>
      </c>
      <c r="U13" s="73">
        <v>-1.91296123576646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142889.21650000001</v>
      </c>
      <c r="E14" s="71">
        <v>183294.71549999999</v>
      </c>
      <c r="F14" s="72">
        <v>77.955993499441604</v>
      </c>
      <c r="G14" s="71">
        <v>164368.35639999999</v>
      </c>
      <c r="H14" s="72">
        <v>-13.0676855146798</v>
      </c>
      <c r="I14" s="71">
        <v>25250.2474</v>
      </c>
      <c r="J14" s="72">
        <v>17.6712057204121</v>
      </c>
      <c r="K14" s="71">
        <v>19339.0694</v>
      </c>
      <c r="L14" s="72">
        <v>11.7656888610222</v>
      </c>
      <c r="M14" s="72">
        <v>0.30565989902285601</v>
      </c>
      <c r="N14" s="71">
        <v>1387854.6934</v>
      </c>
      <c r="O14" s="71">
        <v>37708084.067500003</v>
      </c>
      <c r="P14" s="71">
        <v>3086</v>
      </c>
      <c r="Q14" s="71">
        <v>3085</v>
      </c>
      <c r="R14" s="72">
        <v>3.2414910858991001E-2</v>
      </c>
      <c r="S14" s="71">
        <v>46.302403272845098</v>
      </c>
      <c r="T14" s="71">
        <v>47.542709335494301</v>
      </c>
      <c r="U14" s="73">
        <v>-2.6787077451260699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105550.841</v>
      </c>
      <c r="E15" s="71">
        <v>124581.1893</v>
      </c>
      <c r="F15" s="72">
        <v>84.724541155106806</v>
      </c>
      <c r="G15" s="71">
        <v>139853.60690000001</v>
      </c>
      <c r="H15" s="72">
        <v>-24.5276233200962</v>
      </c>
      <c r="I15" s="71">
        <v>18127.4077</v>
      </c>
      <c r="J15" s="72">
        <v>17.1741006781746</v>
      </c>
      <c r="K15" s="71">
        <v>19580.276699999999</v>
      </c>
      <c r="L15" s="72">
        <v>14.0005518155857</v>
      </c>
      <c r="M15" s="72">
        <v>-7.4200636807139994E-2</v>
      </c>
      <c r="N15" s="71">
        <v>952569.67969999998</v>
      </c>
      <c r="O15" s="71">
        <v>29055440.778700002</v>
      </c>
      <c r="P15" s="71">
        <v>5045</v>
      </c>
      <c r="Q15" s="71">
        <v>4982</v>
      </c>
      <c r="R15" s="72">
        <v>1.26455238859895</v>
      </c>
      <c r="S15" s="71">
        <v>20.921871357779999</v>
      </c>
      <c r="T15" s="71">
        <v>21.4824783219591</v>
      </c>
      <c r="U15" s="73">
        <v>-2.67952591138843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775934.81079999998</v>
      </c>
      <c r="E16" s="71">
        <v>1077484.9114000001</v>
      </c>
      <c r="F16" s="72">
        <v>72.013519873035705</v>
      </c>
      <c r="G16" s="71">
        <v>924648.22530000005</v>
      </c>
      <c r="H16" s="72">
        <v>-16.083242300254302</v>
      </c>
      <c r="I16" s="71">
        <v>46684.546999999999</v>
      </c>
      <c r="J16" s="72">
        <v>6.0165553020965197</v>
      </c>
      <c r="K16" s="71">
        <v>22522.3639</v>
      </c>
      <c r="L16" s="72">
        <v>2.4357764697696398</v>
      </c>
      <c r="M16" s="72">
        <v>1.07280848525851</v>
      </c>
      <c r="N16" s="71">
        <v>6941140.9748999998</v>
      </c>
      <c r="O16" s="71">
        <v>212378224.29679999</v>
      </c>
      <c r="P16" s="71">
        <v>47860</v>
      </c>
      <c r="Q16" s="71">
        <v>47230</v>
      </c>
      <c r="R16" s="72">
        <v>1.33389794622063</v>
      </c>
      <c r="S16" s="71">
        <v>16.212595294609301</v>
      </c>
      <c r="T16" s="71">
        <v>19.8477632013551</v>
      </c>
      <c r="U16" s="73">
        <v>-22.421875342527699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411614.23050000001</v>
      </c>
      <c r="E17" s="71">
        <v>621566.04500000004</v>
      </c>
      <c r="F17" s="72">
        <v>66.222122944312403</v>
      </c>
      <c r="G17" s="71">
        <v>443351.27059999999</v>
      </c>
      <c r="H17" s="72">
        <v>-7.1584412190923503</v>
      </c>
      <c r="I17" s="71">
        <v>49123.974199999997</v>
      </c>
      <c r="J17" s="72">
        <v>11.9344693550385</v>
      </c>
      <c r="K17" s="71">
        <v>53869.203800000003</v>
      </c>
      <c r="L17" s="72">
        <v>12.1504566180891</v>
      </c>
      <c r="M17" s="72">
        <v>-8.8087984697482996E-2</v>
      </c>
      <c r="N17" s="71">
        <v>3458225.0205999999</v>
      </c>
      <c r="O17" s="71">
        <v>209343435.60330001</v>
      </c>
      <c r="P17" s="71">
        <v>10882</v>
      </c>
      <c r="Q17" s="71">
        <v>10945</v>
      </c>
      <c r="R17" s="72">
        <v>-0.57560529922339199</v>
      </c>
      <c r="S17" s="71">
        <v>37.825237134717902</v>
      </c>
      <c r="T17" s="71">
        <v>36.5459915760621</v>
      </c>
      <c r="U17" s="73">
        <v>3.3819895275199698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1934740.439</v>
      </c>
      <c r="E18" s="71">
        <v>2084395.1061</v>
      </c>
      <c r="F18" s="72">
        <v>92.820235153017094</v>
      </c>
      <c r="G18" s="71">
        <v>1783001.4517999999</v>
      </c>
      <c r="H18" s="72">
        <v>8.5103120385468003</v>
      </c>
      <c r="I18" s="71">
        <v>317724.38419999997</v>
      </c>
      <c r="J18" s="72">
        <v>16.4220676735439</v>
      </c>
      <c r="K18" s="71">
        <v>273084.62270000001</v>
      </c>
      <c r="L18" s="72">
        <v>15.316006749423099</v>
      </c>
      <c r="M18" s="72">
        <v>0.16346494012971</v>
      </c>
      <c r="N18" s="71">
        <v>16265518.714199999</v>
      </c>
      <c r="O18" s="71">
        <v>478457594.46749997</v>
      </c>
      <c r="P18" s="71">
        <v>92769</v>
      </c>
      <c r="Q18" s="71">
        <v>97043</v>
      </c>
      <c r="R18" s="72">
        <v>-4.40423317498428</v>
      </c>
      <c r="S18" s="71">
        <v>20.8554629132577</v>
      </c>
      <c r="T18" s="71">
        <v>21.235921420401301</v>
      </c>
      <c r="U18" s="73">
        <v>-1.82426306587398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507591.22409999999</v>
      </c>
      <c r="E19" s="71">
        <v>546147.86230000004</v>
      </c>
      <c r="F19" s="72">
        <v>92.9402565016686</v>
      </c>
      <c r="G19" s="71">
        <v>453543.84889999998</v>
      </c>
      <c r="H19" s="72">
        <v>11.916681337666301</v>
      </c>
      <c r="I19" s="71">
        <v>33367.380599999997</v>
      </c>
      <c r="J19" s="72">
        <v>6.5736716900815297</v>
      </c>
      <c r="K19" s="71">
        <v>45885.452100000002</v>
      </c>
      <c r="L19" s="72">
        <v>10.117092803989699</v>
      </c>
      <c r="M19" s="72">
        <v>-0.27281133620997899</v>
      </c>
      <c r="N19" s="71">
        <v>3703204.89</v>
      </c>
      <c r="O19" s="71">
        <v>143265503.8612</v>
      </c>
      <c r="P19" s="71">
        <v>10215</v>
      </c>
      <c r="Q19" s="71">
        <v>10172</v>
      </c>
      <c r="R19" s="72">
        <v>0.42272906016516099</v>
      </c>
      <c r="S19" s="71">
        <v>49.690770837004401</v>
      </c>
      <c r="T19" s="71">
        <v>46.364636757766398</v>
      </c>
      <c r="U19" s="73">
        <v>6.69366569125759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866951.75820000004</v>
      </c>
      <c r="E20" s="71">
        <v>917760.26910000003</v>
      </c>
      <c r="F20" s="72">
        <v>94.463858089016497</v>
      </c>
      <c r="G20" s="71">
        <v>811707.80630000005</v>
      </c>
      <c r="H20" s="72">
        <v>6.8058914145248997</v>
      </c>
      <c r="I20" s="71">
        <v>85043.128200000006</v>
      </c>
      <c r="J20" s="72">
        <v>9.8094418052245391</v>
      </c>
      <c r="K20" s="71">
        <v>69205.898000000001</v>
      </c>
      <c r="L20" s="72">
        <v>8.5259618624909592</v>
      </c>
      <c r="M20" s="72">
        <v>0.22884220359368801</v>
      </c>
      <c r="N20" s="71">
        <v>7398281.5426000003</v>
      </c>
      <c r="O20" s="71">
        <v>227712165.06740001</v>
      </c>
      <c r="P20" s="71">
        <v>39196</v>
      </c>
      <c r="Q20" s="71">
        <v>40100</v>
      </c>
      <c r="R20" s="72">
        <v>-2.2543640897755601</v>
      </c>
      <c r="S20" s="71">
        <v>22.118373257475302</v>
      </c>
      <c r="T20" s="71">
        <v>21.620085670822899</v>
      </c>
      <c r="U20" s="73">
        <v>2.2528220355622501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333690.70120000001</v>
      </c>
      <c r="E21" s="71">
        <v>361576.83480000001</v>
      </c>
      <c r="F21" s="72">
        <v>92.287632692115196</v>
      </c>
      <c r="G21" s="71">
        <v>324587.09840000002</v>
      </c>
      <c r="H21" s="72">
        <v>2.8046717952977098</v>
      </c>
      <c r="I21" s="71">
        <v>44866.584300000002</v>
      </c>
      <c r="J21" s="72">
        <v>13.4455602564451</v>
      </c>
      <c r="K21" s="71">
        <v>44148.449000000001</v>
      </c>
      <c r="L21" s="72">
        <v>13.6014182996252</v>
      </c>
      <c r="M21" s="72">
        <v>1.6266376651193001E-2</v>
      </c>
      <c r="N21" s="71">
        <v>2837609.0074999998</v>
      </c>
      <c r="O21" s="71">
        <v>86530993.3706</v>
      </c>
      <c r="P21" s="71">
        <v>30803</v>
      </c>
      <c r="Q21" s="71">
        <v>31702</v>
      </c>
      <c r="R21" s="72">
        <v>-2.8357832313418698</v>
      </c>
      <c r="S21" s="71">
        <v>10.8330585072883</v>
      </c>
      <c r="T21" s="71">
        <v>11.088454062835201</v>
      </c>
      <c r="U21" s="73">
        <v>-2.3575572436452399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1259322.0194999999</v>
      </c>
      <c r="E22" s="71">
        <v>1407258.2091000001</v>
      </c>
      <c r="F22" s="72">
        <v>89.487630013925298</v>
      </c>
      <c r="G22" s="71">
        <v>1236278.6598</v>
      </c>
      <c r="H22" s="72">
        <v>1.8639292620102199</v>
      </c>
      <c r="I22" s="71">
        <v>52223.815300000002</v>
      </c>
      <c r="J22" s="72">
        <v>4.1469786513170703</v>
      </c>
      <c r="K22" s="71">
        <v>172475.24249999999</v>
      </c>
      <c r="L22" s="72">
        <v>13.951162315452599</v>
      </c>
      <c r="M22" s="72">
        <v>-0.69720978765981501</v>
      </c>
      <c r="N22" s="71">
        <v>10462758.9133</v>
      </c>
      <c r="O22" s="71">
        <v>278946308.58740002</v>
      </c>
      <c r="P22" s="71">
        <v>77802</v>
      </c>
      <c r="Q22" s="71">
        <v>77563</v>
      </c>
      <c r="R22" s="72">
        <v>0.30813661152868699</v>
      </c>
      <c r="S22" s="71">
        <v>16.186242249556599</v>
      </c>
      <c r="T22" s="71">
        <v>16.1761131261039</v>
      </c>
      <c r="U22" s="73">
        <v>6.2578597900959002E-2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2706643.6965000001</v>
      </c>
      <c r="E23" s="71">
        <v>2816644.0624000002</v>
      </c>
      <c r="F23" s="72">
        <v>96.094630224371699</v>
      </c>
      <c r="G23" s="71">
        <v>2812965.5660000001</v>
      </c>
      <c r="H23" s="72">
        <v>-3.7797074654983498</v>
      </c>
      <c r="I23" s="71">
        <v>142154.68909999999</v>
      </c>
      <c r="J23" s="72">
        <v>5.2520651049793603</v>
      </c>
      <c r="K23" s="71">
        <v>149308.6832</v>
      </c>
      <c r="L23" s="72">
        <v>5.30787454367296</v>
      </c>
      <c r="M23" s="72">
        <v>-4.7914119572115998E-2</v>
      </c>
      <c r="N23" s="71">
        <v>21025359.5383</v>
      </c>
      <c r="O23" s="71">
        <v>601526199.99909997</v>
      </c>
      <c r="P23" s="71">
        <v>77639</v>
      </c>
      <c r="Q23" s="71">
        <v>79324</v>
      </c>
      <c r="R23" s="72">
        <v>-2.1241994856537798</v>
      </c>
      <c r="S23" s="71">
        <v>34.861908274192103</v>
      </c>
      <c r="T23" s="71">
        <v>30.192672773687701</v>
      </c>
      <c r="U23" s="73">
        <v>13.393516682392899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245544.29269999999</v>
      </c>
      <c r="E24" s="71">
        <v>303951.37300000002</v>
      </c>
      <c r="F24" s="72">
        <v>80.784070911237507</v>
      </c>
      <c r="G24" s="71">
        <v>252865.51500000001</v>
      </c>
      <c r="H24" s="72">
        <v>-2.8953027857515399</v>
      </c>
      <c r="I24" s="71">
        <v>44242.690399999999</v>
      </c>
      <c r="J24" s="72">
        <v>18.018211669067199</v>
      </c>
      <c r="K24" s="71">
        <v>49614.934500000003</v>
      </c>
      <c r="L24" s="72">
        <v>19.6210758513275</v>
      </c>
      <c r="M24" s="72">
        <v>-0.10827877037709301</v>
      </c>
      <c r="N24" s="71">
        <v>2188724.0940999999</v>
      </c>
      <c r="O24" s="71">
        <v>56309476.843000002</v>
      </c>
      <c r="P24" s="71">
        <v>24906</v>
      </c>
      <c r="Q24" s="71">
        <v>25332</v>
      </c>
      <c r="R24" s="72">
        <v>-1.6816674561819001</v>
      </c>
      <c r="S24" s="71">
        <v>9.8588409499718903</v>
      </c>
      <c r="T24" s="71">
        <v>9.8280689878414602</v>
      </c>
      <c r="U24" s="73">
        <v>0.312125556001771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246587.7856</v>
      </c>
      <c r="E25" s="71">
        <v>245335.8052</v>
      </c>
      <c r="F25" s="72">
        <v>100.510312956146</v>
      </c>
      <c r="G25" s="71">
        <v>204712.7156</v>
      </c>
      <c r="H25" s="72">
        <v>20.4555295342875</v>
      </c>
      <c r="I25" s="71">
        <v>20696.056400000001</v>
      </c>
      <c r="J25" s="72">
        <v>8.3929771094063508</v>
      </c>
      <c r="K25" s="71">
        <v>18926.7088</v>
      </c>
      <c r="L25" s="72">
        <v>9.2454974008463608</v>
      </c>
      <c r="M25" s="72">
        <v>9.3484166671386995E-2</v>
      </c>
      <c r="N25" s="71">
        <v>1940248.7812000001</v>
      </c>
      <c r="O25" s="71">
        <v>63467415.151000001</v>
      </c>
      <c r="P25" s="71">
        <v>17073</v>
      </c>
      <c r="Q25" s="71">
        <v>17353</v>
      </c>
      <c r="R25" s="72">
        <v>-1.6135538523598201</v>
      </c>
      <c r="S25" s="71">
        <v>14.443143302290199</v>
      </c>
      <c r="T25" s="71">
        <v>12.377661845214099</v>
      </c>
      <c r="U25" s="73">
        <v>14.3007752110898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573594.61159999995</v>
      </c>
      <c r="E26" s="71">
        <v>732107.4179</v>
      </c>
      <c r="F26" s="72">
        <v>78.348422318314604</v>
      </c>
      <c r="G26" s="71">
        <v>531564.91960000002</v>
      </c>
      <c r="H26" s="72">
        <v>7.9067843738874304</v>
      </c>
      <c r="I26" s="71">
        <v>160135.02230000001</v>
      </c>
      <c r="J26" s="72">
        <v>27.9178045019138</v>
      </c>
      <c r="K26" s="71">
        <v>119742.914</v>
      </c>
      <c r="L26" s="72">
        <v>22.5264891614943</v>
      </c>
      <c r="M26" s="72">
        <v>0.33732357891340498</v>
      </c>
      <c r="N26" s="71">
        <v>4859211.1924000001</v>
      </c>
      <c r="O26" s="71">
        <v>133582216.03030001</v>
      </c>
      <c r="P26" s="71">
        <v>38971</v>
      </c>
      <c r="Q26" s="71">
        <v>40302</v>
      </c>
      <c r="R26" s="72">
        <v>-3.3025656294973</v>
      </c>
      <c r="S26" s="71">
        <v>14.7184986682405</v>
      </c>
      <c r="T26" s="71">
        <v>13.2233955089077</v>
      </c>
      <c r="U26" s="73">
        <v>10.1579868506485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249479.6292</v>
      </c>
      <c r="E27" s="71">
        <v>271973.16940000001</v>
      </c>
      <c r="F27" s="72">
        <v>91.729500285038</v>
      </c>
      <c r="G27" s="71">
        <v>236051.56760000001</v>
      </c>
      <c r="H27" s="72">
        <v>5.6886136095289297</v>
      </c>
      <c r="I27" s="71">
        <v>69705.230100000001</v>
      </c>
      <c r="J27" s="72">
        <v>27.940249199312198</v>
      </c>
      <c r="K27" s="71">
        <v>76600.842399999994</v>
      </c>
      <c r="L27" s="72">
        <v>32.4508933275985</v>
      </c>
      <c r="M27" s="72">
        <v>-9.0020058317270002E-2</v>
      </c>
      <c r="N27" s="71">
        <v>2092754.1376</v>
      </c>
      <c r="O27" s="71">
        <v>49997567.161499999</v>
      </c>
      <c r="P27" s="71">
        <v>33437</v>
      </c>
      <c r="Q27" s="71">
        <v>34546</v>
      </c>
      <c r="R27" s="72">
        <v>-3.2102124703294201</v>
      </c>
      <c r="S27" s="71">
        <v>7.46118459191913</v>
      </c>
      <c r="T27" s="71">
        <v>7.5742480200312601</v>
      </c>
      <c r="U27" s="73">
        <v>-1.51535492413076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794314.09510000004</v>
      </c>
      <c r="E28" s="71">
        <v>824359.75199999998</v>
      </c>
      <c r="F28" s="72">
        <v>96.355273674253795</v>
      </c>
      <c r="G28" s="71">
        <v>708973.8419</v>
      </c>
      <c r="H28" s="72">
        <v>12.037151183362999</v>
      </c>
      <c r="I28" s="71">
        <v>42186.533900000002</v>
      </c>
      <c r="J28" s="72">
        <v>5.3110644970600598</v>
      </c>
      <c r="K28" s="71">
        <v>48893.141900000002</v>
      </c>
      <c r="L28" s="72">
        <v>6.8963252253383303</v>
      </c>
      <c r="M28" s="72">
        <v>-0.13716868541025401</v>
      </c>
      <c r="N28" s="71">
        <v>6420361.9360999996</v>
      </c>
      <c r="O28" s="71">
        <v>175860778.57370001</v>
      </c>
      <c r="P28" s="71">
        <v>42850</v>
      </c>
      <c r="Q28" s="71">
        <v>42529</v>
      </c>
      <c r="R28" s="72">
        <v>0.75477909191374903</v>
      </c>
      <c r="S28" s="71">
        <v>18.5370850665111</v>
      </c>
      <c r="T28" s="71">
        <v>18.279815445931</v>
      </c>
      <c r="U28" s="73">
        <v>1.3878644870916399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519344.1202</v>
      </c>
      <c r="E29" s="71">
        <v>569777.82680000004</v>
      </c>
      <c r="F29" s="72">
        <v>91.148531194474998</v>
      </c>
      <c r="G29" s="71">
        <v>444604.19890000002</v>
      </c>
      <c r="H29" s="72">
        <v>16.810439821511999</v>
      </c>
      <c r="I29" s="71">
        <v>84471.751600000003</v>
      </c>
      <c r="J29" s="72">
        <v>16.265082883285501</v>
      </c>
      <c r="K29" s="71">
        <v>63659.344799999999</v>
      </c>
      <c r="L29" s="72">
        <v>14.318205936313801</v>
      </c>
      <c r="M29" s="72">
        <v>0.326934040326472</v>
      </c>
      <c r="N29" s="71">
        <v>4492658.13</v>
      </c>
      <c r="O29" s="71">
        <v>133303027.6241</v>
      </c>
      <c r="P29" s="71">
        <v>85112</v>
      </c>
      <c r="Q29" s="71">
        <v>86037</v>
      </c>
      <c r="R29" s="72">
        <v>-1.07511884421818</v>
      </c>
      <c r="S29" s="71">
        <v>6.1018906875646204</v>
      </c>
      <c r="T29" s="71">
        <v>5.9907636795797199</v>
      </c>
      <c r="U29" s="73">
        <v>1.8211897537164501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973729.34120000002</v>
      </c>
      <c r="E30" s="71">
        <v>1276457.3605</v>
      </c>
      <c r="F30" s="72">
        <v>76.283734289297499</v>
      </c>
      <c r="G30" s="71">
        <v>1024939.7606</v>
      </c>
      <c r="H30" s="72">
        <v>-4.9964321190955996</v>
      </c>
      <c r="I30" s="71">
        <v>132073.4057</v>
      </c>
      <c r="J30" s="72">
        <v>13.5636670388546</v>
      </c>
      <c r="K30" s="71">
        <v>118471.283</v>
      </c>
      <c r="L30" s="72">
        <v>11.558853266717501</v>
      </c>
      <c r="M30" s="72">
        <v>0.114813669233244</v>
      </c>
      <c r="N30" s="71">
        <v>8865717.5524000004</v>
      </c>
      <c r="O30" s="71">
        <v>244916354.89610001</v>
      </c>
      <c r="P30" s="71">
        <v>64826</v>
      </c>
      <c r="Q30" s="71">
        <v>66244</v>
      </c>
      <c r="R30" s="72">
        <v>-2.1405712215446</v>
      </c>
      <c r="S30" s="71">
        <v>15.020660555949799</v>
      </c>
      <c r="T30" s="71">
        <v>15.168335648511601</v>
      </c>
      <c r="U30" s="73">
        <v>-0.98314646024867303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772179.85160000005</v>
      </c>
      <c r="E31" s="71">
        <v>741644.26740000001</v>
      </c>
      <c r="F31" s="72">
        <v>104.11728176731501</v>
      </c>
      <c r="G31" s="71">
        <v>622124.97320000001</v>
      </c>
      <c r="H31" s="72">
        <v>24.119732347050601</v>
      </c>
      <c r="I31" s="71">
        <v>31463.637599999998</v>
      </c>
      <c r="J31" s="72">
        <v>4.0746514603826496</v>
      </c>
      <c r="K31" s="71">
        <v>28796.999199999998</v>
      </c>
      <c r="L31" s="72">
        <v>4.6288126084825096</v>
      </c>
      <c r="M31" s="72">
        <v>9.2601259647915005E-2</v>
      </c>
      <c r="N31" s="71">
        <v>6455457.0673000002</v>
      </c>
      <c r="O31" s="71">
        <v>236498945.99349999</v>
      </c>
      <c r="P31" s="71">
        <v>32706</v>
      </c>
      <c r="Q31" s="71">
        <v>31948</v>
      </c>
      <c r="R31" s="72">
        <v>2.3726054839113599</v>
      </c>
      <c r="S31" s="71">
        <v>23.609730679386001</v>
      </c>
      <c r="T31" s="71">
        <v>24.039229400901501</v>
      </c>
      <c r="U31" s="73">
        <v>-1.81915976657209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111701.58620000001</v>
      </c>
      <c r="E32" s="71">
        <v>156170.3812</v>
      </c>
      <c r="F32" s="72">
        <v>71.525461705154598</v>
      </c>
      <c r="G32" s="71">
        <v>123222.8064</v>
      </c>
      <c r="H32" s="72">
        <v>-9.3499089467256198</v>
      </c>
      <c r="I32" s="71">
        <v>31293.8871</v>
      </c>
      <c r="J32" s="72">
        <v>28.0156156815614</v>
      </c>
      <c r="K32" s="71">
        <v>33055.8554</v>
      </c>
      <c r="L32" s="72">
        <v>26.826085499704998</v>
      </c>
      <c r="M32" s="72">
        <v>-5.3302759183777998E-2</v>
      </c>
      <c r="N32" s="71">
        <v>913171.64769999997</v>
      </c>
      <c r="O32" s="71">
        <v>25625973.124499999</v>
      </c>
      <c r="P32" s="71">
        <v>23527</v>
      </c>
      <c r="Q32" s="71">
        <v>23653</v>
      </c>
      <c r="R32" s="72">
        <v>-0.53270198283516002</v>
      </c>
      <c r="S32" s="71">
        <v>4.7478040634165</v>
      </c>
      <c r="T32" s="71">
        <v>4.8243060288335498</v>
      </c>
      <c r="U32" s="73">
        <v>-1.6113126067380501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17.094000000000001</v>
      </c>
      <c r="H33" s="74"/>
      <c r="I33" s="74"/>
      <c r="J33" s="74"/>
      <c r="K33" s="71">
        <v>4.1025999999999998</v>
      </c>
      <c r="L33" s="72">
        <v>24.000234000233998</v>
      </c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134085.5048</v>
      </c>
      <c r="E35" s="71">
        <v>150443.22219999999</v>
      </c>
      <c r="F35" s="72">
        <v>89.126982817308999</v>
      </c>
      <c r="G35" s="71">
        <v>123300.77899999999</v>
      </c>
      <c r="H35" s="72">
        <v>8.74668099217768</v>
      </c>
      <c r="I35" s="71">
        <v>19391.518199999999</v>
      </c>
      <c r="J35" s="72">
        <v>14.4620540668614</v>
      </c>
      <c r="K35" s="71">
        <v>19890.2647</v>
      </c>
      <c r="L35" s="72">
        <v>16.1314996233722</v>
      </c>
      <c r="M35" s="72">
        <v>-2.5074905111745E-2</v>
      </c>
      <c r="N35" s="71">
        <v>1139869.2831999999</v>
      </c>
      <c r="O35" s="71">
        <v>36341749.600500003</v>
      </c>
      <c r="P35" s="71">
        <v>9618</v>
      </c>
      <c r="Q35" s="71">
        <v>10061</v>
      </c>
      <c r="R35" s="72">
        <v>-4.40314084087069</v>
      </c>
      <c r="S35" s="71">
        <v>13.941100519858599</v>
      </c>
      <c r="T35" s="71">
        <v>13.839706907862</v>
      </c>
      <c r="U35" s="73">
        <v>0.72729991331836796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94413.75</v>
      </c>
      <c r="E36" s="74"/>
      <c r="F36" s="74"/>
      <c r="G36" s="74"/>
      <c r="H36" s="74"/>
      <c r="I36" s="71">
        <v>2912.52</v>
      </c>
      <c r="J36" s="72">
        <v>3.0848472812487602</v>
      </c>
      <c r="K36" s="74"/>
      <c r="L36" s="74"/>
      <c r="M36" s="74"/>
      <c r="N36" s="71">
        <v>752183.92</v>
      </c>
      <c r="O36" s="71">
        <v>11482109.82</v>
      </c>
      <c r="P36" s="71">
        <v>77</v>
      </c>
      <c r="Q36" s="71">
        <v>99</v>
      </c>
      <c r="R36" s="72">
        <v>-22.2222222222222</v>
      </c>
      <c r="S36" s="71">
        <v>1226.1525974025999</v>
      </c>
      <c r="T36" s="71">
        <v>1282.1554545454501</v>
      </c>
      <c r="U36" s="73">
        <v>-4.5673643934278703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215421.38</v>
      </c>
      <c r="E37" s="71">
        <v>173680.7188</v>
      </c>
      <c r="F37" s="72">
        <v>124.032985059249</v>
      </c>
      <c r="G37" s="71">
        <v>246171.88</v>
      </c>
      <c r="H37" s="72">
        <v>-12.4914754682785</v>
      </c>
      <c r="I37" s="71">
        <v>-21887.51</v>
      </c>
      <c r="J37" s="72">
        <v>-10.1603239195664</v>
      </c>
      <c r="K37" s="71">
        <v>-31783.87</v>
      </c>
      <c r="L37" s="72">
        <v>-12.911251276953299</v>
      </c>
      <c r="M37" s="72">
        <v>-0.31136422342527798</v>
      </c>
      <c r="N37" s="71">
        <v>1805506.83</v>
      </c>
      <c r="O37" s="71">
        <v>95614981.560000002</v>
      </c>
      <c r="P37" s="71">
        <v>104</v>
      </c>
      <c r="Q37" s="71">
        <v>112</v>
      </c>
      <c r="R37" s="72">
        <v>-7.1428571428571397</v>
      </c>
      <c r="S37" s="71">
        <v>2071.3594230769199</v>
      </c>
      <c r="T37" s="71">
        <v>1980.575</v>
      </c>
      <c r="U37" s="73">
        <v>4.3828425943608798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99417.2</v>
      </c>
      <c r="E38" s="71">
        <v>176778.71</v>
      </c>
      <c r="F38" s="72">
        <v>56.238220088833103</v>
      </c>
      <c r="G38" s="71">
        <v>361503.43</v>
      </c>
      <c r="H38" s="72">
        <v>-72.498960798241896</v>
      </c>
      <c r="I38" s="71">
        <v>-4287.16</v>
      </c>
      <c r="J38" s="72">
        <v>-4.3122920379974499</v>
      </c>
      <c r="K38" s="71">
        <v>-2251.1799999999998</v>
      </c>
      <c r="L38" s="72">
        <v>-0.62272714812138796</v>
      </c>
      <c r="M38" s="72">
        <v>0.90440568946063904</v>
      </c>
      <c r="N38" s="71">
        <v>2563110.39</v>
      </c>
      <c r="O38" s="71">
        <v>100224115.48999999</v>
      </c>
      <c r="P38" s="71">
        <v>65</v>
      </c>
      <c r="Q38" s="71">
        <v>80</v>
      </c>
      <c r="R38" s="72">
        <v>-18.75</v>
      </c>
      <c r="S38" s="71">
        <v>1529.4953846153801</v>
      </c>
      <c r="T38" s="71">
        <v>1884.2001250000001</v>
      </c>
      <c r="U38" s="73">
        <v>-23.1909650694246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160295.85</v>
      </c>
      <c r="E39" s="71">
        <v>100553.7648</v>
      </c>
      <c r="F39" s="72">
        <v>159.41307649576899</v>
      </c>
      <c r="G39" s="71">
        <v>199967.73</v>
      </c>
      <c r="H39" s="72">
        <v>-19.8391410454077</v>
      </c>
      <c r="I39" s="71">
        <v>-21969.29</v>
      </c>
      <c r="J39" s="72">
        <v>-13.705463990490101</v>
      </c>
      <c r="K39" s="71">
        <v>-22171.07</v>
      </c>
      <c r="L39" s="72">
        <v>-11.087323939717701</v>
      </c>
      <c r="M39" s="72">
        <v>-9.1010492502169998E-3</v>
      </c>
      <c r="N39" s="71">
        <v>1537825.75</v>
      </c>
      <c r="O39" s="71">
        <v>63846776.130000003</v>
      </c>
      <c r="P39" s="71">
        <v>107</v>
      </c>
      <c r="Q39" s="71">
        <v>98</v>
      </c>
      <c r="R39" s="72">
        <v>9.1836734693877506</v>
      </c>
      <c r="S39" s="71">
        <v>1498.09205607477</v>
      </c>
      <c r="T39" s="71">
        <v>1438.2322448979601</v>
      </c>
      <c r="U39" s="73">
        <v>3.9957365059159899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4"/>
      <c r="E40" s="74"/>
      <c r="F40" s="74"/>
      <c r="G40" s="71">
        <v>0.24</v>
      </c>
      <c r="H40" s="74"/>
      <c r="I40" s="74"/>
      <c r="J40" s="74"/>
      <c r="K40" s="71">
        <v>0.03</v>
      </c>
      <c r="L40" s="72">
        <v>12.5</v>
      </c>
      <c r="M40" s="74"/>
      <c r="N40" s="71">
        <v>72.81</v>
      </c>
      <c r="O40" s="71">
        <v>3755.85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155308.54740000001</v>
      </c>
      <c r="E41" s="71">
        <v>134816.88370000001</v>
      </c>
      <c r="F41" s="72">
        <v>115.199627181414</v>
      </c>
      <c r="G41" s="71">
        <v>223463.67569999999</v>
      </c>
      <c r="H41" s="72">
        <v>-30.499421477116599</v>
      </c>
      <c r="I41" s="71">
        <v>9619.3937999999998</v>
      </c>
      <c r="J41" s="72">
        <v>6.19373109918096</v>
      </c>
      <c r="K41" s="71">
        <v>13205.296700000001</v>
      </c>
      <c r="L41" s="72">
        <v>5.9093705760609199</v>
      </c>
      <c r="M41" s="72">
        <v>-0.27155034691496199</v>
      </c>
      <c r="N41" s="71">
        <v>1366734.7875999999</v>
      </c>
      <c r="O41" s="71">
        <v>40707511.292300001</v>
      </c>
      <c r="P41" s="71">
        <v>249</v>
      </c>
      <c r="Q41" s="71">
        <v>226</v>
      </c>
      <c r="R41" s="72">
        <v>10.1769911504425</v>
      </c>
      <c r="S41" s="71">
        <v>623.72910602409604</v>
      </c>
      <c r="T41" s="71">
        <v>780.99236415929204</v>
      </c>
      <c r="U41" s="73">
        <v>-25.213390976357601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281115.99200000003</v>
      </c>
      <c r="E42" s="71">
        <v>424979.2684</v>
      </c>
      <c r="F42" s="72">
        <v>66.148166017220305</v>
      </c>
      <c r="G42" s="71">
        <v>529895.85880000005</v>
      </c>
      <c r="H42" s="72">
        <v>-46.9488226164639</v>
      </c>
      <c r="I42" s="71">
        <v>17524.368999999999</v>
      </c>
      <c r="J42" s="72">
        <v>6.2338570194185197</v>
      </c>
      <c r="K42" s="71">
        <v>31508.801200000002</v>
      </c>
      <c r="L42" s="72">
        <v>5.94622522081126</v>
      </c>
      <c r="M42" s="72">
        <v>-0.44382622211599698</v>
      </c>
      <c r="N42" s="71">
        <v>2831203.7903999998</v>
      </c>
      <c r="O42" s="71">
        <v>104738392.8449</v>
      </c>
      <c r="P42" s="71">
        <v>1504</v>
      </c>
      <c r="Q42" s="71">
        <v>1671</v>
      </c>
      <c r="R42" s="72">
        <v>-9.9940155595451792</v>
      </c>
      <c r="S42" s="71">
        <v>186.91222872340401</v>
      </c>
      <c r="T42" s="71">
        <v>191.103547755835</v>
      </c>
      <c r="U42" s="73">
        <v>-2.24239958030405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59431.63</v>
      </c>
      <c r="E43" s="71">
        <v>74464.7834</v>
      </c>
      <c r="F43" s="72">
        <v>79.811727485666694</v>
      </c>
      <c r="G43" s="71">
        <v>51158.97</v>
      </c>
      <c r="H43" s="72">
        <v>16.170497568657101</v>
      </c>
      <c r="I43" s="71">
        <v>-4691.05</v>
      </c>
      <c r="J43" s="72">
        <v>-7.8931875164790197</v>
      </c>
      <c r="K43" s="71">
        <v>-1162.3900000000001</v>
      </c>
      <c r="L43" s="72">
        <v>-2.2721137661684701</v>
      </c>
      <c r="M43" s="72">
        <v>3.0356937000490398</v>
      </c>
      <c r="N43" s="71">
        <v>700223.38</v>
      </c>
      <c r="O43" s="71">
        <v>43396089.57</v>
      </c>
      <c r="P43" s="71">
        <v>41</v>
      </c>
      <c r="Q43" s="71">
        <v>56</v>
      </c>
      <c r="R43" s="72">
        <v>-26.785714285714299</v>
      </c>
      <c r="S43" s="71">
        <v>1449.5519512195101</v>
      </c>
      <c r="T43" s="71">
        <v>1228.61803571429</v>
      </c>
      <c r="U43" s="73">
        <v>15.2415313793586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50717.120000000003</v>
      </c>
      <c r="E44" s="71">
        <v>15207.6181</v>
      </c>
      <c r="F44" s="72">
        <v>333.49811697336099</v>
      </c>
      <c r="G44" s="71">
        <v>61462.42</v>
      </c>
      <c r="H44" s="72">
        <v>-17.4827154544191</v>
      </c>
      <c r="I44" s="71">
        <v>7035.86</v>
      </c>
      <c r="J44" s="72">
        <v>13.872751449609099</v>
      </c>
      <c r="K44" s="71">
        <v>8153.31</v>
      </c>
      <c r="L44" s="72">
        <v>13.265520622194799</v>
      </c>
      <c r="M44" s="72">
        <v>-0.137054766714377</v>
      </c>
      <c r="N44" s="71">
        <v>428414.77</v>
      </c>
      <c r="O44" s="71">
        <v>16515403.23</v>
      </c>
      <c r="P44" s="71">
        <v>44</v>
      </c>
      <c r="Q44" s="71">
        <v>34</v>
      </c>
      <c r="R44" s="72">
        <v>29.411764705882401</v>
      </c>
      <c r="S44" s="71">
        <v>1152.6618181818201</v>
      </c>
      <c r="T44" s="71">
        <v>1061.13764705882</v>
      </c>
      <c r="U44" s="73">
        <v>7.9402448905059204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22198.124899999999</v>
      </c>
      <c r="E45" s="77"/>
      <c r="F45" s="77"/>
      <c r="G45" s="76">
        <v>10518.2513</v>
      </c>
      <c r="H45" s="78">
        <v>111.043872853656</v>
      </c>
      <c r="I45" s="76">
        <v>3792.6783999999998</v>
      </c>
      <c r="J45" s="78">
        <v>17.0855800527548</v>
      </c>
      <c r="K45" s="76">
        <v>1110.6016</v>
      </c>
      <c r="L45" s="78">
        <v>10.5588045799971</v>
      </c>
      <c r="M45" s="78">
        <v>2.41497653163835</v>
      </c>
      <c r="N45" s="76">
        <v>127128.95110000001</v>
      </c>
      <c r="O45" s="76">
        <v>4724194.1028000005</v>
      </c>
      <c r="P45" s="76">
        <v>22</v>
      </c>
      <c r="Q45" s="76">
        <v>16</v>
      </c>
      <c r="R45" s="78">
        <v>37.5</v>
      </c>
      <c r="S45" s="76">
        <v>1009.0056772727301</v>
      </c>
      <c r="T45" s="76">
        <v>155.22313750000001</v>
      </c>
      <c r="U45" s="79">
        <v>84.616227540011707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68723</v>
      </c>
      <c r="D2" s="32">
        <v>516370.25406923098</v>
      </c>
      <c r="E2" s="32">
        <v>379966.38031282101</v>
      </c>
      <c r="F2" s="32">
        <v>136403.87375641</v>
      </c>
      <c r="G2" s="32">
        <v>379966.38031282101</v>
      </c>
      <c r="H2" s="32">
        <v>0.26415904611368701</v>
      </c>
    </row>
    <row r="3" spans="1:8" ht="14.25" x14ac:dyDescent="0.2">
      <c r="A3" s="32">
        <v>2</v>
      </c>
      <c r="B3" s="33">
        <v>13</v>
      </c>
      <c r="C3" s="32">
        <v>10568</v>
      </c>
      <c r="D3" s="32">
        <v>110896.044179979</v>
      </c>
      <c r="E3" s="32">
        <v>86378.531037788402</v>
      </c>
      <c r="F3" s="32">
        <v>24517.513142190499</v>
      </c>
      <c r="G3" s="32">
        <v>86378.531037788402</v>
      </c>
      <c r="H3" s="32">
        <v>0.22108555200039201</v>
      </c>
    </row>
    <row r="4" spans="1:8" ht="14.25" x14ac:dyDescent="0.2">
      <c r="A4" s="32">
        <v>3</v>
      </c>
      <c r="B4" s="33">
        <v>14</v>
      </c>
      <c r="C4" s="32">
        <v>109667</v>
      </c>
      <c r="D4" s="32">
        <v>169131.696559829</v>
      </c>
      <c r="E4" s="32">
        <v>123227.047612821</v>
      </c>
      <c r="F4" s="32">
        <v>45904.6489470085</v>
      </c>
      <c r="G4" s="32">
        <v>123227.047612821</v>
      </c>
      <c r="H4" s="32">
        <v>0.27141363730582602</v>
      </c>
    </row>
    <row r="5" spans="1:8" ht="14.25" x14ac:dyDescent="0.2">
      <c r="A5" s="32">
        <v>4</v>
      </c>
      <c r="B5" s="33">
        <v>15</v>
      </c>
      <c r="C5" s="32">
        <v>2877</v>
      </c>
      <c r="D5" s="32">
        <v>44102.215057264999</v>
      </c>
      <c r="E5" s="32">
        <v>33856.276910256398</v>
      </c>
      <c r="F5" s="32">
        <v>10245.938147008501</v>
      </c>
      <c r="G5" s="32">
        <v>33856.276910256398</v>
      </c>
      <c r="H5" s="32">
        <v>0.23232252923588101</v>
      </c>
    </row>
    <row r="6" spans="1:8" ht="14.25" x14ac:dyDescent="0.2">
      <c r="A6" s="32">
        <v>5</v>
      </c>
      <c r="B6" s="33">
        <v>16</v>
      </c>
      <c r="C6" s="32">
        <v>2036</v>
      </c>
      <c r="D6" s="32">
        <v>107833.50801709401</v>
      </c>
      <c r="E6" s="32">
        <v>90323.447230769205</v>
      </c>
      <c r="F6" s="32">
        <v>17510.060786324801</v>
      </c>
      <c r="G6" s="32">
        <v>90323.447230769205</v>
      </c>
      <c r="H6" s="32">
        <v>0.16238051704252299</v>
      </c>
    </row>
    <row r="7" spans="1:8" ht="14.25" x14ac:dyDescent="0.2">
      <c r="A7" s="32">
        <v>6</v>
      </c>
      <c r="B7" s="33">
        <v>17</v>
      </c>
      <c r="C7" s="32">
        <v>23602</v>
      </c>
      <c r="D7" s="32">
        <v>316137.603102564</v>
      </c>
      <c r="E7" s="32">
        <v>252339.14197264999</v>
      </c>
      <c r="F7" s="32">
        <v>63798.461129914504</v>
      </c>
      <c r="G7" s="32">
        <v>252339.14197264999</v>
      </c>
      <c r="H7" s="32">
        <v>0.201805987341583</v>
      </c>
    </row>
    <row r="8" spans="1:8" ht="14.25" x14ac:dyDescent="0.2">
      <c r="A8" s="32">
        <v>7</v>
      </c>
      <c r="B8" s="33">
        <v>18</v>
      </c>
      <c r="C8" s="32">
        <v>60363</v>
      </c>
      <c r="D8" s="32">
        <v>142889.24227863201</v>
      </c>
      <c r="E8" s="32">
        <v>117638.968706838</v>
      </c>
      <c r="F8" s="32">
        <v>25250.2735717949</v>
      </c>
      <c r="G8" s="32">
        <v>117638.968706838</v>
      </c>
      <c r="H8" s="32">
        <v>0.176712208484926</v>
      </c>
    </row>
    <row r="9" spans="1:8" ht="14.25" x14ac:dyDescent="0.2">
      <c r="A9" s="32">
        <v>8</v>
      </c>
      <c r="B9" s="33">
        <v>19</v>
      </c>
      <c r="C9" s="32">
        <v>17016</v>
      </c>
      <c r="D9" s="32">
        <v>105550.993317949</v>
      </c>
      <c r="E9" s="32">
        <v>87423.433044444406</v>
      </c>
      <c r="F9" s="32">
        <v>18127.560273504299</v>
      </c>
      <c r="G9" s="32">
        <v>87423.433044444406</v>
      </c>
      <c r="H9" s="32">
        <v>0.17174220444235</v>
      </c>
    </row>
    <row r="10" spans="1:8" ht="14.25" x14ac:dyDescent="0.2">
      <c r="A10" s="32">
        <v>9</v>
      </c>
      <c r="B10" s="33">
        <v>21</v>
      </c>
      <c r="C10" s="32">
        <v>183899</v>
      </c>
      <c r="D10" s="32">
        <v>775934.20485470095</v>
      </c>
      <c r="E10" s="32">
        <v>729250.264905983</v>
      </c>
      <c r="F10" s="32">
        <v>46683.939948717903</v>
      </c>
      <c r="G10" s="32">
        <v>729250.264905983</v>
      </c>
      <c r="H10" s="35">
        <v>6.01648176567494E-2</v>
      </c>
    </row>
    <row r="11" spans="1:8" ht="14.25" x14ac:dyDescent="0.2">
      <c r="A11" s="32">
        <v>10</v>
      </c>
      <c r="B11" s="33">
        <v>22</v>
      </c>
      <c r="C11" s="32">
        <v>38310</v>
      </c>
      <c r="D11" s="32">
        <v>411614.10223675199</v>
      </c>
      <c r="E11" s="32">
        <v>362490.255507692</v>
      </c>
      <c r="F11" s="32">
        <v>49123.846729059798</v>
      </c>
      <c r="G11" s="32">
        <v>362490.255507692</v>
      </c>
      <c r="H11" s="32">
        <v>0.119344421053885</v>
      </c>
    </row>
    <row r="12" spans="1:8" ht="14.25" x14ac:dyDescent="0.2">
      <c r="A12" s="32">
        <v>11</v>
      </c>
      <c r="B12" s="33">
        <v>23</v>
      </c>
      <c r="C12" s="32">
        <v>256256.617</v>
      </c>
      <c r="D12" s="32">
        <v>1934740.25678478</v>
      </c>
      <c r="E12" s="32">
        <v>1617016.05365664</v>
      </c>
      <c r="F12" s="32">
        <v>317724.20312814502</v>
      </c>
      <c r="G12" s="32">
        <v>1617016.05365664</v>
      </c>
      <c r="H12" s="32">
        <v>0.16422059861211</v>
      </c>
    </row>
    <row r="13" spans="1:8" ht="14.25" x14ac:dyDescent="0.2">
      <c r="A13" s="32">
        <v>12</v>
      </c>
      <c r="B13" s="33">
        <v>24</v>
      </c>
      <c r="C13" s="32">
        <v>19696</v>
      </c>
      <c r="D13" s="32">
        <v>507591.26838632498</v>
      </c>
      <c r="E13" s="32">
        <v>474223.84314188</v>
      </c>
      <c r="F13" s="32">
        <v>33367.425244444399</v>
      </c>
      <c r="G13" s="32">
        <v>474223.84314188</v>
      </c>
      <c r="H13" s="32">
        <v>6.5736799118949196E-2</v>
      </c>
    </row>
    <row r="14" spans="1:8" ht="14.25" x14ac:dyDescent="0.2">
      <c r="A14" s="32">
        <v>13</v>
      </c>
      <c r="B14" s="33">
        <v>25</v>
      </c>
      <c r="C14" s="32">
        <v>79039</v>
      </c>
      <c r="D14" s="32">
        <v>866951.90079999994</v>
      </c>
      <c r="E14" s="32">
        <v>781908.63</v>
      </c>
      <c r="F14" s="32">
        <v>85043.270799999998</v>
      </c>
      <c r="G14" s="32">
        <v>781908.63</v>
      </c>
      <c r="H14" s="32">
        <v>9.8094566401578195E-2</v>
      </c>
    </row>
    <row r="15" spans="1:8" ht="14.25" x14ac:dyDescent="0.2">
      <c r="A15" s="32">
        <v>14</v>
      </c>
      <c r="B15" s="33">
        <v>26</v>
      </c>
      <c r="C15" s="32">
        <v>62144</v>
      </c>
      <c r="D15" s="32">
        <v>333690.777684381</v>
      </c>
      <c r="E15" s="32">
        <v>288824.11672140501</v>
      </c>
      <c r="F15" s="32">
        <v>44866.660962975599</v>
      </c>
      <c r="G15" s="32">
        <v>288824.11672140501</v>
      </c>
      <c r="H15" s="32">
        <v>0.13445580148880301</v>
      </c>
    </row>
    <row r="16" spans="1:8" ht="14.25" x14ac:dyDescent="0.2">
      <c r="A16" s="32">
        <v>15</v>
      </c>
      <c r="B16" s="33">
        <v>27</v>
      </c>
      <c r="C16" s="32">
        <v>191338.27900000001</v>
      </c>
      <c r="D16" s="32">
        <v>1259323.20326667</v>
      </c>
      <c r="E16" s="32">
        <v>1207098.1943999999</v>
      </c>
      <c r="F16" s="32">
        <v>52225.0088666667</v>
      </c>
      <c r="G16" s="32">
        <v>1207098.1943999999</v>
      </c>
      <c r="H16" s="32">
        <v>4.1470695315702702E-2</v>
      </c>
    </row>
    <row r="17" spans="1:8" ht="14.25" x14ac:dyDescent="0.2">
      <c r="A17" s="32">
        <v>16</v>
      </c>
      <c r="B17" s="33">
        <v>29</v>
      </c>
      <c r="C17" s="32">
        <v>201759</v>
      </c>
      <c r="D17" s="32">
        <v>2706645.35337521</v>
      </c>
      <c r="E17" s="32">
        <v>2564489.0424265</v>
      </c>
      <c r="F17" s="32">
        <v>142156.31094871799</v>
      </c>
      <c r="G17" s="32">
        <v>2564489.0424265</v>
      </c>
      <c r="H17" s="32">
        <v>5.2521218109143002E-2</v>
      </c>
    </row>
    <row r="18" spans="1:8" ht="14.25" x14ac:dyDescent="0.2">
      <c r="A18" s="32">
        <v>17</v>
      </c>
      <c r="B18" s="33">
        <v>31</v>
      </c>
      <c r="C18" s="32">
        <v>26214.489000000001</v>
      </c>
      <c r="D18" s="32">
        <v>245544.28829837401</v>
      </c>
      <c r="E18" s="32">
        <v>201301.593758976</v>
      </c>
      <c r="F18" s="32">
        <v>44242.694539397897</v>
      </c>
      <c r="G18" s="32">
        <v>201301.593758976</v>
      </c>
      <c r="H18" s="32">
        <v>0.18018213677866601</v>
      </c>
    </row>
    <row r="19" spans="1:8" ht="14.25" x14ac:dyDescent="0.2">
      <c r="A19" s="32">
        <v>18</v>
      </c>
      <c r="B19" s="33">
        <v>32</v>
      </c>
      <c r="C19" s="32">
        <v>19505.938999999998</v>
      </c>
      <c r="D19" s="32">
        <v>246587.78494505701</v>
      </c>
      <c r="E19" s="32">
        <v>225891.73058632799</v>
      </c>
      <c r="F19" s="32">
        <v>20696.054358729401</v>
      </c>
      <c r="G19" s="32">
        <v>225891.73058632799</v>
      </c>
      <c r="H19" s="32">
        <v>8.3929763038914307E-2</v>
      </c>
    </row>
    <row r="20" spans="1:8" ht="14.25" x14ac:dyDescent="0.2">
      <c r="A20" s="32">
        <v>19</v>
      </c>
      <c r="B20" s="33">
        <v>33</v>
      </c>
      <c r="C20" s="32">
        <v>43030.207999999999</v>
      </c>
      <c r="D20" s="32">
        <v>573594.62562570896</v>
      </c>
      <c r="E20" s="32">
        <v>413459.55530797102</v>
      </c>
      <c r="F20" s="32">
        <v>160135.07031773799</v>
      </c>
      <c r="G20" s="32">
        <v>413459.55530797102</v>
      </c>
      <c r="H20" s="32">
        <v>0.27917812190630897</v>
      </c>
    </row>
    <row r="21" spans="1:8" ht="14.25" x14ac:dyDescent="0.2">
      <c r="A21" s="32">
        <v>20</v>
      </c>
      <c r="B21" s="33">
        <v>34</v>
      </c>
      <c r="C21" s="32">
        <v>47419.997000000003</v>
      </c>
      <c r="D21" s="32">
        <v>249479.53824968601</v>
      </c>
      <c r="E21" s="32">
        <v>179774.41153380499</v>
      </c>
      <c r="F21" s="32">
        <v>69705.126715880993</v>
      </c>
      <c r="G21" s="32">
        <v>179774.41153380499</v>
      </c>
      <c r="H21" s="32">
        <v>0.27940217945296297</v>
      </c>
    </row>
    <row r="22" spans="1:8" ht="14.25" x14ac:dyDescent="0.2">
      <c r="A22" s="32">
        <v>21</v>
      </c>
      <c r="B22" s="33">
        <v>35</v>
      </c>
      <c r="C22" s="32">
        <v>30369.671999999999</v>
      </c>
      <c r="D22" s="32">
        <v>794314.09440531</v>
      </c>
      <c r="E22" s="32">
        <v>752127.55564159295</v>
      </c>
      <c r="F22" s="32">
        <v>42186.538763716802</v>
      </c>
      <c r="G22" s="32">
        <v>752127.55564159295</v>
      </c>
      <c r="H22" s="32">
        <v>5.3110651140215799E-2</v>
      </c>
    </row>
    <row r="23" spans="1:8" ht="14.25" x14ac:dyDescent="0.2">
      <c r="A23" s="32">
        <v>22</v>
      </c>
      <c r="B23" s="33">
        <v>36</v>
      </c>
      <c r="C23" s="32">
        <v>109746.458</v>
      </c>
      <c r="D23" s="32">
        <v>519344.12063805299</v>
      </c>
      <c r="E23" s="32">
        <v>434872.34976522002</v>
      </c>
      <c r="F23" s="32">
        <v>84471.770872833105</v>
      </c>
      <c r="G23" s="32">
        <v>434872.34976522002</v>
      </c>
      <c r="H23" s="32">
        <v>0.162650865805611</v>
      </c>
    </row>
    <row r="24" spans="1:8" ht="14.25" x14ac:dyDescent="0.2">
      <c r="A24" s="32">
        <v>23</v>
      </c>
      <c r="B24" s="33">
        <v>37</v>
      </c>
      <c r="C24" s="32">
        <v>114998.29700000001</v>
      </c>
      <c r="D24" s="32">
        <v>973729.39790708001</v>
      </c>
      <c r="E24" s="32">
        <v>841655.920314349</v>
      </c>
      <c r="F24" s="32">
        <v>132073.47759273101</v>
      </c>
      <c r="G24" s="32">
        <v>841655.920314349</v>
      </c>
      <c r="H24" s="32">
        <v>0.13563673632182399</v>
      </c>
    </row>
    <row r="25" spans="1:8" ht="14.25" x14ac:dyDescent="0.2">
      <c r="A25" s="32">
        <v>24</v>
      </c>
      <c r="B25" s="33">
        <v>38</v>
      </c>
      <c r="C25" s="32">
        <v>158615.408</v>
      </c>
      <c r="D25" s="32">
        <v>772179.80807433603</v>
      </c>
      <c r="E25" s="32">
        <v>740716.24549646</v>
      </c>
      <c r="F25" s="32">
        <v>31463.562577876099</v>
      </c>
      <c r="G25" s="32">
        <v>740716.24549646</v>
      </c>
      <c r="H25" s="32">
        <v>4.0746419744308003E-2</v>
      </c>
    </row>
    <row r="26" spans="1:8" ht="14.25" x14ac:dyDescent="0.2">
      <c r="A26" s="32">
        <v>25</v>
      </c>
      <c r="B26" s="33">
        <v>39</v>
      </c>
      <c r="C26" s="32">
        <v>67811.444000000003</v>
      </c>
      <c r="D26" s="32">
        <v>111701.53957518299</v>
      </c>
      <c r="E26" s="32">
        <v>80407.701929798306</v>
      </c>
      <c r="F26" s="32">
        <v>31293.837645385101</v>
      </c>
      <c r="G26" s="32">
        <v>80407.701929798306</v>
      </c>
      <c r="H26" s="32">
        <v>0.28015583101539998</v>
      </c>
    </row>
    <row r="27" spans="1:8" ht="14.25" x14ac:dyDescent="0.2">
      <c r="A27" s="32">
        <v>26</v>
      </c>
      <c r="B27" s="33">
        <v>42</v>
      </c>
      <c r="C27" s="32">
        <v>7230.7139999999999</v>
      </c>
      <c r="D27" s="32">
        <v>134085.50589999999</v>
      </c>
      <c r="E27" s="32">
        <v>114693.9899</v>
      </c>
      <c r="F27" s="32">
        <v>19391.516</v>
      </c>
      <c r="G27" s="32">
        <v>114693.9899</v>
      </c>
      <c r="H27" s="32">
        <v>0.14462052307474599</v>
      </c>
    </row>
    <row r="28" spans="1:8" ht="14.25" x14ac:dyDescent="0.2">
      <c r="A28" s="32">
        <v>27</v>
      </c>
      <c r="B28" s="33">
        <v>75</v>
      </c>
      <c r="C28" s="32">
        <v>249</v>
      </c>
      <c r="D28" s="32">
        <v>155308.547008547</v>
      </c>
      <c r="E28" s="32">
        <v>145689.15384615399</v>
      </c>
      <c r="F28" s="32">
        <v>9619.3931623931603</v>
      </c>
      <c r="G28" s="32">
        <v>145689.15384615399</v>
      </c>
      <c r="H28" s="32">
        <v>6.1937307042501603E-2</v>
      </c>
    </row>
    <row r="29" spans="1:8" ht="14.25" x14ac:dyDescent="0.2">
      <c r="A29" s="32">
        <v>28</v>
      </c>
      <c r="B29" s="33">
        <v>76</v>
      </c>
      <c r="C29" s="32">
        <v>1545</v>
      </c>
      <c r="D29" s="32">
        <v>281115.98692991497</v>
      </c>
      <c r="E29" s="32">
        <v>263591.624558974</v>
      </c>
      <c r="F29" s="32">
        <v>17524.362370940202</v>
      </c>
      <c r="G29" s="32">
        <v>263591.624558974</v>
      </c>
      <c r="H29" s="32">
        <v>6.2338547737269698E-2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22198.124952726699</v>
      </c>
      <c r="E30" s="32">
        <v>18405.447076620501</v>
      </c>
      <c r="F30" s="32">
        <v>3792.6778761061901</v>
      </c>
      <c r="G30" s="32">
        <v>18405.447076620501</v>
      </c>
      <c r="H30" s="32">
        <v>0.170855776520905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69</v>
      </c>
      <c r="D32" s="38">
        <v>94413.75</v>
      </c>
      <c r="E32" s="38">
        <v>91501.23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88</v>
      </c>
      <c r="D33" s="38">
        <v>215421.38</v>
      </c>
      <c r="E33" s="38">
        <v>237308.89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53</v>
      </c>
      <c r="D34" s="38">
        <v>99417.2</v>
      </c>
      <c r="E34" s="38">
        <v>103704.36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87</v>
      </c>
      <c r="D35" s="38">
        <v>160295.85</v>
      </c>
      <c r="E35" s="38">
        <v>182265.14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39</v>
      </c>
      <c r="D36" s="38">
        <v>59431.63</v>
      </c>
      <c r="E36" s="38">
        <v>64122.68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42</v>
      </c>
      <c r="D37" s="38">
        <v>50717.120000000003</v>
      </c>
      <c r="E37" s="38">
        <v>43681.26</v>
      </c>
      <c r="F37" s="32"/>
      <c r="G37" s="32"/>
      <c r="H37" s="32"/>
    </row>
    <row r="38" spans="1:8" ht="14.25" x14ac:dyDescent="0.2">
      <c r="A38" s="32"/>
      <c r="B38" s="37">
        <v>74</v>
      </c>
      <c r="C38" s="38">
        <v>0</v>
      </c>
      <c r="D38" s="38">
        <v>0</v>
      </c>
      <c r="E38" s="38">
        <v>0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2015-07-09T00:41:27Z</dcterms:modified>
</cp:coreProperties>
</file>